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autoCompressPictures="0" defaultThemeVersion="124226"/>
  <mc:AlternateContent xmlns:mc="http://schemas.openxmlformats.org/markup-compatibility/2006">
    <mc:Choice Requires="x15">
      <x15ac:absPath xmlns:x15ac="http://schemas.microsoft.com/office/spreadsheetml/2010/11/ac" url="M:\J Parcs &amp; Jardins - Clotures\7 Gestion commerciale\PACK-BIODIVERSITE\"/>
    </mc:Choice>
  </mc:AlternateContent>
  <xr:revisionPtr revIDLastSave="0" documentId="13_ncr:1_{449687E9-443C-4886-A0AB-794026A589DF}" xr6:coauthVersionLast="47" xr6:coauthVersionMax="47" xr10:uidLastSave="{00000000-0000-0000-0000-000000000000}"/>
  <bookViews>
    <workbookView xWindow="28680" yWindow="-120" windowWidth="29040" windowHeight="15840" xr2:uid="{00000000-000D-0000-FFFF-FFFF00000000}"/>
  </bookViews>
  <sheets>
    <sheet name="Bon de commande - fruitiers" sheetId="9" r:id="rId1"/>
  </sheets>
  <definedNames>
    <definedName name="_xlnm.Print_Area" localSheetId="0">'Bon de commande - fruitiers'!$A$1:$Q$126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7" i="9" l="1"/>
  <c r="P47" i="9"/>
  <c r="J41" i="9"/>
  <c r="O19" i="9"/>
  <c r="O22" i="9" s="1"/>
  <c r="O26" i="9"/>
  <c r="O20" i="9"/>
  <c r="E22" i="9"/>
  <c r="O21" i="9" l="1"/>
  <c r="O24" i="9"/>
  <c r="O28" i="9"/>
  <c r="O27" i="9"/>
  <c r="O25" i="9"/>
  <c r="O23" i="9"/>
  <c r="D36" i="9"/>
  <c r="P29" i="9"/>
  <c r="P41" i="9" l="1"/>
  <c r="Q40" i="9"/>
  <c r="J31" i="9" l="1"/>
  <c r="P34" i="9" l="1"/>
  <c r="P50" i="9" s="1"/>
  <c r="P46" i="9" l="1"/>
  <c r="Q39" i="9"/>
  <c r="Q38" i="9"/>
  <c r="K20" i="9"/>
  <c r="K21" i="9"/>
  <c r="K22" i="9"/>
  <c r="K23" i="9"/>
  <c r="K24" i="9"/>
  <c r="K25" i="9"/>
  <c r="K26" i="9"/>
  <c r="K27" i="9"/>
  <c r="K28" i="9"/>
  <c r="K29" i="9"/>
  <c r="K30" i="9"/>
  <c r="E30" i="9"/>
  <c r="E31" i="9"/>
  <c r="E32" i="9"/>
  <c r="E33" i="9"/>
  <c r="E34" i="9"/>
  <c r="E35" i="9"/>
  <c r="E24" i="9"/>
  <c r="Q41" i="9" l="1"/>
  <c r="K34" i="9"/>
  <c r="K35" i="9"/>
  <c r="K36" i="9"/>
  <c r="K37" i="9"/>
  <c r="K38" i="9"/>
  <c r="K39" i="9"/>
  <c r="K40" i="9"/>
  <c r="E23" i="9"/>
  <c r="E25" i="9"/>
  <c r="E26" i="9"/>
  <c r="E27" i="9"/>
  <c r="E28" i="9"/>
  <c r="E29" i="9"/>
  <c r="Q28" i="9"/>
  <c r="Q27" i="9"/>
  <c r="Q26" i="9"/>
  <c r="Q25" i="9"/>
  <c r="Q24" i="9"/>
  <c r="Q23" i="9"/>
  <c r="Q22" i="9"/>
  <c r="Q21" i="9"/>
  <c r="Q20" i="9"/>
  <c r="Q19" i="9"/>
  <c r="K19" i="9"/>
  <c r="K31" i="9" s="1"/>
  <c r="K41" i="9" l="1"/>
  <c r="Q29" i="9"/>
  <c r="Q33" i="9"/>
  <c r="Q32" i="9"/>
  <c r="E21" i="9"/>
  <c r="E20" i="9"/>
  <c r="E19" i="9"/>
  <c r="Q34" i="9" l="1"/>
  <c r="E36" i="9"/>
  <c r="Q52" i="9"/>
  <c r="Q46" i="9" l="1"/>
  <c r="Q48" i="9" s="1"/>
  <c r="Q5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8" authorId="0" shapeId="0" xr:uid="{00000000-0006-0000-0000-000001000000}">
      <text>
        <r>
          <rPr>
            <b/>
            <sz val="9"/>
            <color indexed="81"/>
            <rFont val="Tahoma"/>
            <family val="2"/>
          </rPr>
          <t>Renseignez si vous êtes assujetti(e) ou non via la liste déroulante (cellule ci-contre)</t>
        </r>
        <r>
          <rPr>
            <sz val="9"/>
            <color indexed="81"/>
            <rFont val="Tahoma"/>
            <family val="2"/>
          </rPr>
          <t xml:space="preserve">
</t>
        </r>
      </text>
    </comment>
  </commentList>
</comments>
</file>

<file path=xl/sharedStrings.xml><?xml version="1.0" encoding="utf-8"?>
<sst xmlns="http://schemas.openxmlformats.org/spreadsheetml/2006/main" count="113" uniqueCount="96">
  <si>
    <t>Reinette Etoilée</t>
  </si>
  <si>
    <t>Beurré d'Anjou</t>
  </si>
  <si>
    <t>Beurré Lebrun</t>
  </si>
  <si>
    <t>Comtesse de Paris</t>
  </si>
  <si>
    <t>Belle de Thuin (RGF)</t>
  </si>
  <si>
    <t>Bleue de Belgique</t>
  </si>
  <si>
    <t>Mirabelle de Nancy</t>
  </si>
  <si>
    <t>Reine Claude Dorée crottée</t>
  </si>
  <si>
    <t>Prune de Prince (RGF)</t>
  </si>
  <si>
    <t>Sainte Catherine (RGF)</t>
  </si>
  <si>
    <t>Bigarreau Burlat</t>
  </si>
  <si>
    <t>Kordia</t>
  </si>
  <si>
    <t>Schneiders Späte Knorpel</t>
  </si>
  <si>
    <t>Early Rivers</t>
  </si>
  <si>
    <t>Champion</t>
  </si>
  <si>
    <t>Cerisiers</t>
  </si>
  <si>
    <t xml:space="preserve">Reine Claude d'Oullins </t>
  </si>
  <si>
    <t>Président Roulin</t>
  </si>
  <si>
    <t>Reinette Hernaut</t>
  </si>
  <si>
    <t>Griotte de Schaerbeek (RGF)</t>
  </si>
  <si>
    <t>Gris Braibant RGF</t>
  </si>
  <si>
    <t>Précoce de Hénin RGF</t>
  </si>
  <si>
    <t>Court-Pendu rosat</t>
  </si>
  <si>
    <t>Reine des Reinettes</t>
  </si>
  <si>
    <t>Radoux</t>
  </si>
  <si>
    <t>Hedelfinger Riesenkirche</t>
  </si>
  <si>
    <t>Reine Claude d'Althan (Conducta)</t>
  </si>
  <si>
    <t>Transparente de Lesdain RGF</t>
  </si>
  <si>
    <t>Bigarreau Blanc</t>
  </si>
  <si>
    <t>Beurré Naghin</t>
  </si>
  <si>
    <t>Légipont</t>
  </si>
  <si>
    <t>Bon de commande</t>
  </si>
  <si>
    <t>Pommiers</t>
  </si>
  <si>
    <t>Pruniers</t>
  </si>
  <si>
    <t>Poiriers</t>
  </si>
  <si>
    <t>Belle-Fleur double (Belle-Fleur de France)</t>
  </si>
  <si>
    <t>Belle-Fleur simple (Belle-Fleur de Brabant)</t>
  </si>
  <si>
    <t>Noyer de semis</t>
  </si>
  <si>
    <t>Jonathan</t>
  </si>
  <si>
    <t>Conférence</t>
  </si>
  <si>
    <t>Belle-Fleur à large mouche (Lanscailler)</t>
  </si>
  <si>
    <t>Gueule de Mouton</t>
  </si>
  <si>
    <t>Bronzée d'Enghien</t>
  </si>
  <si>
    <t>Triomphe de Vienne</t>
  </si>
  <si>
    <t>Altesse Simple (Prune de Namur)</t>
  </si>
  <si>
    <t>Néflier Mespilus à gros fruits</t>
  </si>
  <si>
    <t>Grenadier</t>
  </si>
  <si>
    <t>Reinette Dubois</t>
  </si>
  <si>
    <t>Beurré Superfin</t>
  </si>
  <si>
    <t>Cognassiers</t>
  </si>
  <si>
    <t>Cwastresse double RGF (Calville des vergers)</t>
  </si>
  <si>
    <t xml:space="preserve">Nom : </t>
  </si>
  <si>
    <t xml:space="preserve">Prénom : </t>
  </si>
  <si>
    <t xml:space="preserve">Adresse de facturation : </t>
  </si>
  <si>
    <t>Adresse de plantation :</t>
  </si>
  <si>
    <t>GSM :</t>
  </si>
  <si>
    <t xml:space="preserve">Adresse e-mail : </t>
  </si>
  <si>
    <t>Divers</t>
  </si>
  <si>
    <t>Double Philippe (Beurré de Mérode)</t>
  </si>
  <si>
    <t>Saint-Mathieu RGF</t>
  </si>
  <si>
    <t>Altesse Double de Liège (Quetsche Double)</t>
  </si>
  <si>
    <t>Numéro de TVA :</t>
  </si>
  <si>
    <t>Assujettissement à la TVA :</t>
  </si>
  <si>
    <t>Total pommiers</t>
  </si>
  <si>
    <t>Total pruniers</t>
  </si>
  <si>
    <t>Total poiriers</t>
  </si>
  <si>
    <t>Total cerisiers</t>
  </si>
  <si>
    <t>Total cognassiers</t>
  </si>
  <si>
    <t>Total divers</t>
  </si>
  <si>
    <t>Nbre</t>
  </si>
  <si>
    <t>Signature pour livraison :</t>
  </si>
  <si>
    <t>Prix/u.</t>
  </si>
  <si>
    <t>Total</t>
  </si>
  <si>
    <t>Châtaigner Marron doré de Lyon</t>
  </si>
  <si>
    <t>Fruitiers hautes-tiges variétés éligibles pour la prime Région wallonne</t>
  </si>
  <si>
    <t>Reinette de France</t>
  </si>
  <si>
    <t>Leskovacka</t>
  </si>
  <si>
    <t>Opération "Vergers de Gaume pour la biodiversité" 2025</t>
  </si>
  <si>
    <t>Options :</t>
  </si>
  <si>
    <t xml:space="preserve">     OUI   /   NON</t>
  </si>
  <si>
    <t xml:space="preserve">    Les Pépinières La Gaume me contacteront début octobre 2025 pour prévoir la date d'intervention.</t>
  </si>
  <si>
    <t>Prix TVAC</t>
  </si>
  <si>
    <t xml:space="preserve">     Prix TVAC:</t>
  </si>
  <si>
    <t>+ déplacement aller-retour</t>
  </si>
  <si>
    <t>km            x 1,50 €</t>
  </si>
  <si>
    <t>Coordonnées complètes</t>
  </si>
  <si>
    <t xml:space="preserve">  Total arbres</t>
  </si>
  <si>
    <t xml:space="preserve"> Option taille </t>
  </si>
  <si>
    <t xml:space="preserve"> Total général à payer </t>
  </si>
  <si>
    <t xml:space="preserve">  prime RW</t>
  </si>
  <si>
    <t xml:space="preserve">  Prime RW</t>
  </si>
  <si>
    <t>+ taille (min. 5 arbres)</t>
  </si>
  <si>
    <t>arbres      x 6,00 €</t>
  </si>
  <si>
    <r>
      <t xml:space="preserve">  Total Fruitiers </t>
    </r>
    <r>
      <rPr>
        <u/>
        <sz val="11"/>
        <rFont val="Calibri"/>
        <family val="2"/>
        <scheme val="minor"/>
      </rPr>
      <t>éligibles</t>
    </r>
    <r>
      <rPr>
        <sz val="11"/>
        <rFont val="Calibri"/>
        <family val="2"/>
        <scheme val="minor"/>
      </rPr>
      <t xml:space="preserve"> à la </t>
    </r>
  </si>
  <si>
    <r>
      <t xml:space="preserve"> - Je souhaite que mes a</t>
    </r>
    <r>
      <rPr>
        <sz val="11"/>
        <color rgb="FFFF0000"/>
        <rFont val="Calibri"/>
        <family val="2"/>
        <scheme val="minor"/>
      </rPr>
      <t>r</t>
    </r>
    <r>
      <rPr>
        <sz val="11"/>
        <color theme="1"/>
        <rFont val="Calibri"/>
        <family val="2"/>
        <scheme val="minor"/>
      </rPr>
      <t>bres soient prétaillés en axe</t>
    </r>
    <r>
      <rPr>
        <sz val="11"/>
        <rFont val="Calibri"/>
        <family val="2"/>
        <scheme val="minor"/>
      </rPr>
      <t xml:space="preserve"> central </t>
    </r>
    <r>
      <rPr>
        <sz val="11"/>
        <color theme="1"/>
        <rFont val="Calibri"/>
        <family val="2"/>
        <scheme val="minor"/>
      </rPr>
      <t>au moment de la livraison (gratuit).</t>
    </r>
  </si>
  <si>
    <t xml:space="preserve"> - Je commande la première taille de formation de mes arbres à l'automne 2026 (min. 10 arbres).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</si>
</sst>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reen]&quot;Valide&quot;;;[Red]&quot;Invalide&quot;"/>
    <numFmt numFmtId="165" formatCode="#,##0.00\ &quot;€&quot;"/>
  </numFmts>
  <fonts count="32" x14ac:knownFonts="1">
    <font>
      <sz val="11"/>
      <color theme="1"/>
      <name val="Calibri"/>
      <family val="2"/>
      <scheme val="minor"/>
    </font>
    <font>
      <sz val="7"/>
      <color theme="1"/>
      <name val="Calibri"/>
      <family val="2"/>
      <scheme val="minor"/>
    </font>
    <font>
      <sz val="7"/>
      <name val="Calibri"/>
      <family val="2"/>
      <scheme val="minor"/>
    </font>
    <font>
      <b/>
      <sz val="10"/>
      <color theme="1"/>
      <name val="Calibri"/>
      <family val="2"/>
      <scheme val="minor"/>
    </font>
    <font>
      <sz val="8"/>
      <color theme="1"/>
      <name val="Calibri"/>
      <family val="2"/>
      <scheme val="minor"/>
    </font>
    <font>
      <sz val="9"/>
      <color theme="1"/>
      <name val="Calibri"/>
      <family val="2"/>
      <scheme val="minor"/>
    </font>
    <font>
      <sz val="9"/>
      <name val="Calibri"/>
      <family val="2"/>
      <scheme val="minor"/>
    </font>
    <font>
      <u/>
      <sz val="11"/>
      <color theme="10"/>
      <name val="Calibri"/>
      <family val="2"/>
      <scheme val="minor"/>
    </font>
    <font>
      <u/>
      <sz val="9"/>
      <color theme="10"/>
      <name val="Calibri"/>
      <family val="2"/>
      <scheme val="minor"/>
    </font>
    <font>
      <sz val="9"/>
      <color indexed="81"/>
      <name val="Tahoma"/>
      <family val="2"/>
    </font>
    <font>
      <b/>
      <u/>
      <sz val="9"/>
      <color theme="1"/>
      <name val="Calibri"/>
      <family val="2"/>
      <scheme val="minor"/>
    </font>
    <font>
      <b/>
      <i/>
      <u/>
      <sz val="9"/>
      <color theme="1"/>
      <name val="Calibri"/>
      <family val="2"/>
      <scheme val="minor"/>
    </font>
    <font>
      <sz val="14"/>
      <color theme="1"/>
      <name val="Calibri"/>
      <family val="2"/>
      <scheme val="minor"/>
    </font>
    <font>
      <i/>
      <sz val="9"/>
      <name val="Calibri"/>
      <family val="2"/>
      <scheme val="minor"/>
    </font>
    <font>
      <sz val="10"/>
      <color theme="1"/>
      <name val="Calibri"/>
      <family val="2"/>
      <scheme val="minor"/>
    </font>
    <font>
      <b/>
      <sz val="10"/>
      <name val="Calibri"/>
      <family val="2"/>
      <scheme val="minor"/>
    </font>
    <font>
      <sz val="10"/>
      <name val="Calibri"/>
      <family val="2"/>
      <scheme val="minor"/>
    </font>
    <font>
      <b/>
      <sz val="11"/>
      <color theme="1"/>
      <name val="Calibri"/>
      <family val="2"/>
      <scheme val="minor"/>
    </font>
    <font>
      <b/>
      <sz val="9"/>
      <color indexed="81"/>
      <name val="Tahoma"/>
      <family val="2"/>
    </font>
    <font>
      <b/>
      <sz val="9"/>
      <color theme="1"/>
      <name val="Calibri"/>
      <family val="2"/>
      <scheme val="minor"/>
    </font>
    <font>
      <b/>
      <i/>
      <sz val="10"/>
      <color theme="1"/>
      <name val="Calibri"/>
      <family val="2"/>
      <scheme val="minor"/>
    </font>
    <font>
      <b/>
      <i/>
      <sz val="10"/>
      <name val="Calibri"/>
      <family val="2"/>
      <scheme val="minor"/>
    </font>
    <font>
      <u/>
      <sz val="10"/>
      <color theme="10"/>
      <name val="Calibri"/>
      <family val="2"/>
      <scheme val="minor"/>
    </font>
    <font>
      <sz val="11"/>
      <name val="Calibri"/>
      <family val="2"/>
      <scheme val="minor"/>
    </font>
    <font>
      <b/>
      <sz val="14"/>
      <color theme="1"/>
      <name val="Calibri"/>
      <family val="2"/>
      <scheme val="minor"/>
    </font>
    <font>
      <b/>
      <u/>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u/>
      <sz val="11"/>
      <name val="Calibri"/>
      <family val="2"/>
      <scheme val="minor"/>
    </font>
    <font>
      <b/>
      <u/>
      <sz val="11"/>
      <color theme="1"/>
      <name val="Calibri"/>
      <family val="2"/>
      <scheme val="minor"/>
    </font>
    <font>
      <b/>
      <i/>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rgb="FF57FFA3"/>
        <bgColor indexed="64"/>
      </patternFill>
    </fill>
    <fill>
      <patternFill patternType="solid">
        <fgColor theme="9"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99">
    <xf numFmtId="0" fontId="0" fillId="0" borderId="0" xfId="0"/>
    <xf numFmtId="0" fontId="1" fillId="0" borderId="0" xfId="0" applyFont="1"/>
    <xf numFmtId="0" fontId="2" fillId="0" borderId="0" xfId="0" applyFont="1"/>
    <xf numFmtId="0" fontId="1" fillId="0" borderId="0" xfId="0" applyFont="1" applyAlignment="1">
      <alignment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164" fontId="11" fillId="0" borderId="0" xfId="0" applyNumberFormat="1" applyFont="1" applyAlignment="1">
      <alignment horizontal="left" vertical="center"/>
    </xf>
    <xf numFmtId="0" fontId="4"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xf>
    <xf numFmtId="0" fontId="10" fillId="0" borderId="0" xfId="0" applyFont="1" applyAlignment="1">
      <alignment vertical="center"/>
    </xf>
    <xf numFmtId="0" fontId="12" fillId="0" borderId="0" xfId="0" applyFont="1" applyAlignment="1">
      <alignment wrapText="1"/>
    </xf>
    <xf numFmtId="0" fontId="14" fillId="0" borderId="0" xfId="0" applyFont="1"/>
    <xf numFmtId="0" fontId="14" fillId="0" borderId="0" xfId="0" applyFont="1" applyAlignment="1">
      <alignment vertical="center"/>
    </xf>
    <xf numFmtId="0" fontId="5" fillId="0" borderId="0" xfId="0" applyFont="1" applyAlignment="1">
      <alignment vertical="top" wrapText="1"/>
    </xf>
    <xf numFmtId="0" fontId="17"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3" fontId="5" fillId="0" borderId="0" xfId="0" applyNumberFormat="1" applyFont="1" applyAlignment="1">
      <alignment horizontal="center" vertical="center"/>
    </xf>
    <xf numFmtId="0" fontId="8" fillId="0" borderId="0" xfId="1" applyFont="1" applyFill="1" applyBorder="1" applyAlignment="1" applyProtection="1">
      <alignment horizontal="center" vertical="center"/>
    </xf>
    <xf numFmtId="4" fontId="6" fillId="0" borderId="1" xfId="0" applyNumberFormat="1" applyFont="1" applyBorder="1" applyAlignment="1">
      <alignment horizontal="right" vertical="center" wrapText="1"/>
    </xf>
    <xf numFmtId="0" fontId="1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2" fontId="6" fillId="0" borderId="0" xfId="0" applyNumberFormat="1" applyFont="1" applyAlignment="1">
      <alignment vertical="center" wrapText="1"/>
    </xf>
    <xf numFmtId="0" fontId="6" fillId="0" borderId="0" xfId="0" applyFont="1" applyAlignment="1">
      <alignment vertical="center"/>
    </xf>
    <xf numFmtId="0" fontId="20" fillId="2" borderId="22"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0" borderId="0" xfId="0" applyFont="1" applyAlignment="1">
      <alignment vertical="center" wrapText="1"/>
    </xf>
    <xf numFmtId="0" fontId="20" fillId="2" borderId="25" xfId="0" applyFont="1" applyFill="1" applyBorder="1" applyAlignment="1">
      <alignment horizontal="left" vertical="center" wrapText="1"/>
    </xf>
    <xf numFmtId="0" fontId="16" fillId="0" borderId="0" xfId="0" applyFont="1" applyAlignment="1">
      <alignment vertical="center" wrapText="1"/>
    </xf>
    <xf numFmtId="0" fontId="16" fillId="0" borderId="22" xfId="0" applyFont="1" applyBorder="1" applyAlignment="1">
      <alignment horizontal="left" vertical="center" wrapText="1"/>
    </xf>
    <xf numFmtId="2" fontId="16" fillId="0" borderId="1" xfId="0" applyNumberFormat="1" applyFont="1" applyBorder="1" applyAlignment="1">
      <alignment vertical="center" wrapText="1"/>
    </xf>
    <xf numFmtId="0" fontId="16" fillId="0" borderId="1" xfId="0" applyFont="1" applyBorder="1" applyAlignment="1" applyProtection="1">
      <alignment vertical="center" wrapText="1"/>
      <protection locked="0"/>
    </xf>
    <xf numFmtId="4" fontId="16" fillId="0" borderId="1" xfId="0" applyNumberFormat="1" applyFont="1" applyBorder="1" applyAlignment="1">
      <alignment vertical="center" wrapText="1"/>
    </xf>
    <xf numFmtId="0" fontId="15" fillId="3" borderId="22" xfId="0" applyFont="1" applyFill="1" applyBorder="1" applyAlignment="1">
      <alignment horizontal="right" vertical="center" wrapText="1"/>
    </xf>
    <xf numFmtId="0" fontId="15" fillId="3" borderId="1" xfId="0" applyFont="1" applyFill="1" applyBorder="1" applyAlignment="1">
      <alignment vertical="center" wrapText="1"/>
    </xf>
    <xf numFmtId="1" fontId="15" fillId="3" borderId="1" xfId="0" applyNumberFormat="1" applyFont="1" applyFill="1" applyBorder="1" applyAlignment="1">
      <alignment vertical="center" wrapText="1"/>
    </xf>
    <xf numFmtId="4" fontId="15" fillId="3" borderId="1" xfId="0" applyNumberFormat="1" applyFont="1" applyFill="1" applyBorder="1" applyAlignment="1">
      <alignment vertical="center" wrapText="1"/>
    </xf>
    <xf numFmtId="2" fontId="16" fillId="0" borderId="0" xfId="0" applyNumberFormat="1" applyFont="1" applyAlignment="1">
      <alignment vertical="center" wrapText="1"/>
    </xf>
    <xf numFmtId="0" fontId="21" fillId="2" borderId="25"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14" fillId="0" borderId="3" xfId="0" applyFont="1" applyBorder="1" applyAlignment="1">
      <alignment horizontal="center" vertical="center"/>
    </xf>
    <xf numFmtId="0" fontId="16" fillId="0" borderId="25" xfId="0" applyFont="1" applyBorder="1" applyAlignment="1">
      <alignment horizontal="left" vertical="center" wrapText="1"/>
    </xf>
    <xf numFmtId="0" fontId="15" fillId="3" borderId="25" xfId="0" applyFont="1" applyFill="1" applyBorder="1" applyAlignment="1">
      <alignment horizontal="right" vertical="center" wrapText="1"/>
    </xf>
    <xf numFmtId="2" fontId="16" fillId="4" borderId="1" xfId="0" applyNumberFormat="1" applyFont="1" applyFill="1" applyBorder="1" applyAlignment="1">
      <alignment vertical="center" wrapText="1"/>
    </xf>
    <xf numFmtId="4" fontId="16" fillId="4" borderId="25" xfId="0" applyNumberFormat="1" applyFont="1" applyFill="1" applyBorder="1" applyAlignment="1">
      <alignment horizontal="right" vertical="center" wrapText="1"/>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26" xfId="0" applyFont="1" applyBorder="1" applyAlignment="1" applyProtection="1">
      <alignment horizontal="center" vertical="center" wrapText="1"/>
      <protection locked="0"/>
    </xf>
    <xf numFmtId="4" fontId="16" fillId="0" borderId="26" xfId="0" applyNumberFormat="1" applyFont="1" applyBorder="1" applyAlignment="1">
      <alignment horizontal="right" vertical="center" wrapText="1"/>
    </xf>
    <xf numFmtId="0" fontId="14" fillId="0" borderId="0" xfId="0" applyFont="1" applyAlignment="1">
      <alignment horizontal="center"/>
    </xf>
    <xf numFmtId="0" fontId="16" fillId="0" borderId="0" xfId="0" applyFont="1" applyAlignment="1">
      <alignment vertical="center"/>
    </xf>
    <xf numFmtId="0" fontId="3" fillId="0" borderId="6" xfId="0" applyFont="1" applyBorder="1" applyAlignment="1">
      <alignment horizontal="left" vertical="center"/>
    </xf>
    <xf numFmtId="0" fontId="15" fillId="0" borderId="0" xfId="0" applyFont="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left" vertical="center"/>
    </xf>
    <xf numFmtId="0" fontId="14" fillId="0" borderId="6" xfId="0" applyFont="1" applyBorder="1" applyAlignment="1">
      <alignment horizontal="left" vertical="center"/>
    </xf>
    <xf numFmtId="0" fontId="5" fillId="0" borderId="6" xfId="0" applyFont="1" applyBorder="1"/>
    <xf numFmtId="0" fontId="10" fillId="0" borderId="6" xfId="0" applyFont="1" applyBorder="1" applyAlignment="1">
      <alignment horizontal="center" vertical="center"/>
    </xf>
    <xf numFmtId="2" fontId="16" fillId="0" borderId="2" xfId="0" applyNumberFormat="1" applyFont="1" applyBorder="1" applyAlignment="1">
      <alignment vertical="center" wrapText="1"/>
    </xf>
    <xf numFmtId="0" fontId="16" fillId="0" borderId="25" xfId="0" applyFont="1" applyBorder="1" applyAlignment="1">
      <alignment horizontal="left"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wrapText="1"/>
    </xf>
    <xf numFmtId="0" fontId="4" fillId="0" borderId="0" xfId="0" applyFont="1" applyAlignment="1">
      <alignment horizontal="right" vertical="center"/>
    </xf>
    <xf numFmtId="0" fontId="16" fillId="0" borderId="0" xfId="0" applyFont="1" applyAlignment="1">
      <alignment horizontal="left" vertical="center"/>
    </xf>
    <xf numFmtId="0" fontId="22" fillId="0" borderId="0" xfId="1" applyFont="1" applyFill="1" applyBorder="1" applyAlignment="1" applyProtection="1">
      <alignment horizontal="left" vertical="center"/>
      <protection locked="0"/>
    </xf>
    <xf numFmtId="0" fontId="13" fillId="0" borderId="12" xfId="0" applyFont="1" applyBorder="1" applyAlignment="1">
      <alignment horizontal="center" vertical="center" wrapText="1"/>
    </xf>
    <xf numFmtId="0" fontId="26" fillId="0" borderId="11" xfId="0" applyFont="1" applyBorder="1"/>
    <xf numFmtId="0" fontId="26" fillId="0" borderId="12" xfId="0" applyFont="1" applyBorder="1"/>
    <xf numFmtId="0" fontId="26" fillId="0" borderId="12" xfId="0" applyFont="1" applyBorder="1" applyAlignment="1">
      <alignment wrapText="1"/>
    </xf>
    <xf numFmtId="0" fontId="26" fillId="0" borderId="34" xfId="0" applyFont="1" applyBorder="1"/>
    <xf numFmtId="4" fontId="26" fillId="0" borderId="12" xfId="0" applyNumberFormat="1" applyFont="1" applyBorder="1" applyAlignment="1">
      <alignment horizontal="center"/>
    </xf>
    <xf numFmtId="4" fontId="15" fillId="3" borderId="25" xfId="0" applyNumberFormat="1" applyFont="1" applyFill="1" applyBorder="1" applyAlignment="1">
      <alignment horizontal="right" vertical="center" wrapText="1"/>
    </xf>
    <xf numFmtId="0" fontId="16" fillId="0" borderId="3" xfId="0" applyFont="1" applyBorder="1" applyAlignment="1">
      <alignment vertical="center" wrapText="1"/>
    </xf>
    <xf numFmtId="0" fontId="14" fillId="0" borderId="0" xfId="0" applyFont="1" applyAlignment="1">
      <alignment horizontal="left" vertical="top"/>
    </xf>
    <xf numFmtId="4" fontId="16" fillId="0" borderId="25" xfId="0" applyNumberFormat="1" applyFont="1" applyBorder="1" applyAlignment="1">
      <alignment horizontal="right" vertical="center" wrapText="1"/>
    </xf>
    <xf numFmtId="4" fontId="15" fillId="3" borderId="1" xfId="0" applyNumberFormat="1" applyFont="1" applyFill="1" applyBorder="1" applyAlignment="1">
      <alignment horizontal="right" vertical="center" wrapText="1"/>
    </xf>
    <xf numFmtId="0" fontId="14" fillId="2" borderId="25" xfId="0" applyFont="1" applyFill="1" applyBorder="1" applyAlignment="1">
      <alignment horizontal="center" vertical="center" wrapText="1"/>
    </xf>
    <xf numFmtId="4" fontId="16" fillId="0" borderId="1" xfId="0" applyNumberFormat="1" applyFont="1" applyBorder="1" applyAlignment="1">
      <alignment horizontal="right" vertical="center" wrapText="1"/>
    </xf>
    <xf numFmtId="0" fontId="17" fillId="0" borderId="5" xfId="0" applyFont="1" applyBorder="1"/>
    <xf numFmtId="0" fontId="17" fillId="0" borderId="6" xfId="0" applyFont="1" applyBorder="1"/>
    <xf numFmtId="0" fontId="17" fillId="0" borderId="6" xfId="0" applyFont="1" applyBorder="1" applyAlignment="1">
      <alignment horizontal="center" vertical="center"/>
    </xf>
    <xf numFmtId="0" fontId="17" fillId="0" borderId="33" xfId="0" applyFont="1" applyBorder="1" applyAlignment="1">
      <alignment horizontal="center" vertical="center"/>
    </xf>
    <xf numFmtId="0" fontId="17" fillId="0" borderId="6" xfId="0" applyFont="1" applyBorder="1" applyAlignment="1">
      <alignment horizontal="center" vertical="center" wrapText="1"/>
    </xf>
    <xf numFmtId="0" fontId="23" fillId="3" borderId="5" xfId="0" applyFont="1" applyFill="1" applyBorder="1" applyAlignment="1">
      <alignment horizontal="left" vertical="center"/>
    </xf>
    <xf numFmtId="0" fontId="23" fillId="3" borderId="6" xfId="0" applyFont="1" applyFill="1" applyBorder="1" applyAlignment="1">
      <alignment horizontal="left" vertical="center" wrapText="1"/>
    </xf>
    <xf numFmtId="3" fontId="23" fillId="3" borderId="6" xfId="0" applyNumberFormat="1" applyFont="1" applyFill="1" applyBorder="1" applyAlignment="1">
      <alignment horizontal="left" vertical="center" wrapText="1"/>
    </xf>
    <xf numFmtId="3" fontId="23" fillId="3" borderId="33" xfId="0" applyNumberFormat="1" applyFont="1" applyFill="1" applyBorder="1" applyAlignment="1">
      <alignment horizontal="right" vertical="center" wrapText="1"/>
    </xf>
    <xf numFmtId="165" fontId="23" fillId="3" borderId="27" xfId="0" applyNumberFormat="1" applyFont="1" applyFill="1" applyBorder="1" applyAlignment="1">
      <alignment horizontal="center" vertical="center" wrapText="1"/>
    </xf>
    <xf numFmtId="0" fontId="23" fillId="3" borderId="11" xfId="0" applyFont="1" applyFill="1" applyBorder="1" applyAlignment="1">
      <alignment horizontal="left" vertical="center"/>
    </xf>
    <xf numFmtId="0" fontId="23" fillId="3" borderId="12" xfId="0" applyFont="1" applyFill="1" applyBorder="1" applyAlignment="1">
      <alignment horizontal="left" vertical="center" wrapText="1"/>
    </xf>
    <xf numFmtId="3" fontId="23" fillId="3" borderId="12" xfId="0" applyNumberFormat="1" applyFont="1" applyFill="1" applyBorder="1" applyAlignment="1">
      <alignment horizontal="left" vertical="center" wrapText="1"/>
    </xf>
    <xf numFmtId="3" fontId="23" fillId="3" borderId="34" xfId="0" applyNumberFormat="1" applyFont="1" applyFill="1" applyBorder="1" applyAlignment="1">
      <alignment horizontal="right" vertical="center" wrapText="1"/>
    </xf>
    <xf numFmtId="165" fontId="23" fillId="3" borderId="31" xfId="0" applyNumberFormat="1" applyFont="1" applyFill="1" applyBorder="1" applyAlignment="1">
      <alignment horizontal="center" vertical="center" wrapText="1"/>
    </xf>
    <xf numFmtId="0" fontId="28" fillId="3" borderId="28" xfId="0" applyFont="1" applyFill="1" applyBorder="1" applyAlignment="1">
      <alignment horizontal="left" vertical="center"/>
    </xf>
    <xf numFmtId="0" fontId="28" fillId="3" borderId="29" xfId="0" applyFont="1" applyFill="1" applyBorder="1" applyAlignment="1">
      <alignment horizontal="left" vertical="center" wrapText="1"/>
    </xf>
    <xf numFmtId="3" fontId="28" fillId="3" borderId="29" xfId="0" applyNumberFormat="1" applyFont="1" applyFill="1" applyBorder="1" applyAlignment="1">
      <alignment horizontal="left" vertical="center" wrapText="1"/>
    </xf>
    <xf numFmtId="3" fontId="28" fillId="3" borderId="32" xfId="0" applyNumberFormat="1" applyFont="1" applyFill="1" applyBorder="1" applyAlignment="1">
      <alignment horizontal="right" vertical="center" wrapText="1"/>
    </xf>
    <xf numFmtId="165" fontId="28" fillId="3" borderId="30" xfId="0" applyNumberFormat="1" applyFont="1" applyFill="1" applyBorder="1" applyAlignment="1">
      <alignment horizontal="center" vertical="center" wrapText="1"/>
    </xf>
    <xf numFmtId="0" fontId="23" fillId="0" borderId="10" xfId="0" applyFont="1" applyBorder="1" applyAlignment="1">
      <alignment horizontal="left" vertical="center"/>
    </xf>
    <xf numFmtId="0" fontId="23" fillId="0" borderId="0" xfId="0" applyFont="1" applyAlignment="1">
      <alignment horizontal="left" vertical="center"/>
    </xf>
    <xf numFmtId="0" fontId="0" fillId="0" borderId="0" xfId="0" applyAlignment="1">
      <alignment horizontal="left" wrapText="1"/>
    </xf>
    <xf numFmtId="0" fontId="0" fillId="0" borderId="35" xfId="0" applyBorder="1" applyAlignment="1">
      <alignment horizontal="right"/>
    </xf>
    <xf numFmtId="4" fontId="23" fillId="0" borderId="27" xfId="0" applyNumberFormat="1" applyFont="1" applyBorder="1" applyAlignment="1">
      <alignment horizontal="center" vertical="center"/>
    </xf>
    <xf numFmtId="0" fontId="23" fillId="5" borderId="10" xfId="0" applyFont="1" applyFill="1" applyBorder="1" applyAlignment="1">
      <alignment horizontal="left" vertical="center" wrapText="1"/>
    </xf>
    <xf numFmtId="0" fontId="23" fillId="5" borderId="0" xfId="0" applyFont="1" applyFill="1" applyAlignment="1">
      <alignment horizontal="left" vertical="center" wrapText="1"/>
    </xf>
    <xf numFmtId="3" fontId="23" fillId="5" borderId="35" xfId="0" applyNumberFormat="1" applyFont="1" applyFill="1" applyBorder="1" applyAlignment="1">
      <alignment horizontal="right" vertical="center" wrapText="1"/>
    </xf>
    <xf numFmtId="165" fontId="23" fillId="5" borderId="2" xfId="0" applyNumberFormat="1" applyFont="1" applyFill="1" applyBorder="1" applyAlignment="1">
      <alignment horizontal="center" vertical="center" wrapText="1"/>
    </xf>
    <xf numFmtId="0" fontId="0" fillId="6" borderId="10" xfId="0" applyFill="1" applyBorder="1" applyAlignment="1">
      <alignment horizontal="left" vertical="center" wrapText="1"/>
    </xf>
    <xf numFmtId="0" fontId="0" fillId="6" borderId="0" xfId="0" applyFill="1" applyAlignment="1">
      <alignment horizontal="left" vertical="center"/>
    </xf>
    <xf numFmtId="4" fontId="0" fillId="6" borderId="0" xfId="0" applyNumberFormat="1" applyFill="1" applyAlignment="1">
      <alignment horizontal="left" vertical="center"/>
    </xf>
    <xf numFmtId="0" fontId="0" fillId="6" borderId="35" xfId="0" applyFill="1" applyBorder="1" applyAlignment="1">
      <alignment vertical="center"/>
    </xf>
    <xf numFmtId="165" fontId="0" fillId="6" borderId="2" xfId="0" applyNumberFormat="1" applyFill="1" applyBorder="1" applyAlignment="1">
      <alignment horizontal="center" vertical="center"/>
    </xf>
    <xf numFmtId="0" fontId="30" fillId="7" borderId="5" xfId="0" applyFont="1" applyFill="1" applyBorder="1"/>
    <xf numFmtId="0" fontId="0" fillId="7" borderId="6" xfId="0" applyFill="1" applyBorder="1"/>
    <xf numFmtId="0" fontId="17" fillId="7" borderId="6" xfId="0" applyFont="1" applyFill="1" applyBorder="1" applyAlignment="1">
      <alignment horizontal="center" vertical="center"/>
    </xf>
    <xf numFmtId="0" fontId="28" fillId="7" borderId="6" xfId="0" applyFont="1" applyFill="1" applyBorder="1" applyAlignment="1">
      <alignment horizontal="left" vertical="center"/>
    </xf>
    <xf numFmtId="0" fontId="0" fillId="7" borderId="7" xfId="0" applyFill="1" applyBorder="1"/>
    <xf numFmtId="0" fontId="0" fillId="7" borderId="10" xfId="0" applyFill="1" applyBorder="1"/>
    <xf numFmtId="0" fontId="0" fillId="7" borderId="0" xfId="0" applyFill="1"/>
    <xf numFmtId="4" fontId="28" fillId="7" borderId="0" xfId="0" applyNumberFormat="1" applyFont="1" applyFill="1" applyAlignment="1">
      <alignment vertical="center" wrapText="1"/>
    </xf>
    <xf numFmtId="0" fontId="31" fillId="7" borderId="0" xfId="0" applyFont="1" applyFill="1" applyAlignment="1">
      <alignment horizontal="left" vertical="top" wrapText="1"/>
    </xf>
    <xf numFmtId="0" fontId="0" fillId="7" borderId="9" xfId="0" applyFill="1" applyBorder="1"/>
    <xf numFmtId="4" fontId="23" fillId="7" borderId="0" xfId="0" applyNumberFormat="1" applyFont="1" applyFill="1" applyAlignment="1">
      <alignment vertical="center"/>
    </xf>
    <xf numFmtId="0" fontId="0" fillId="7" borderId="0" xfId="0" quotePrefix="1" applyFill="1"/>
    <xf numFmtId="0" fontId="0" fillId="7" borderId="0" xfId="0" quotePrefix="1" applyFill="1" applyAlignment="1">
      <alignment vertical="center"/>
    </xf>
    <xf numFmtId="0" fontId="0" fillId="7" borderId="0" xfId="0" applyFill="1" applyAlignment="1">
      <alignment vertical="center"/>
    </xf>
    <xf numFmtId="3" fontId="0" fillId="7" borderId="0" xfId="0" applyNumberFormat="1" applyFill="1" applyAlignment="1">
      <alignment vertical="center"/>
    </xf>
    <xf numFmtId="0" fontId="0" fillId="7" borderId="9" xfId="0" applyFill="1" applyBorder="1" applyAlignment="1">
      <alignment vertical="center"/>
    </xf>
    <xf numFmtId="0" fontId="0" fillId="7" borderId="10" xfId="0" applyFill="1" applyBorder="1" applyAlignment="1">
      <alignment vertical="center"/>
    </xf>
    <xf numFmtId="4" fontId="17" fillId="7" borderId="0" xfId="0" applyNumberFormat="1" applyFont="1" applyFill="1" applyAlignment="1">
      <alignment vertical="center"/>
    </xf>
    <xf numFmtId="0" fontId="0" fillId="7" borderId="11" xfId="0" applyFill="1" applyBorder="1"/>
    <xf numFmtId="0" fontId="0" fillId="7" borderId="12" xfId="0" applyFill="1" applyBorder="1"/>
    <xf numFmtId="4" fontId="0" fillId="7" borderId="12" xfId="0" applyNumberFormat="1" applyFill="1" applyBorder="1"/>
    <xf numFmtId="0" fontId="17" fillId="7" borderId="13" xfId="0" applyFont="1" applyFill="1" applyBorder="1" applyAlignment="1">
      <alignment horizontal="left" vertical="center"/>
    </xf>
    <xf numFmtId="0" fontId="0" fillId="7" borderId="1" xfId="0" applyFill="1" applyBorder="1"/>
    <xf numFmtId="3" fontId="0" fillId="7" borderId="1" xfId="0" applyNumberFormat="1" applyFill="1" applyBorder="1" applyAlignment="1">
      <alignment vertical="center"/>
    </xf>
    <xf numFmtId="0" fontId="25" fillId="5" borderId="5" xfId="0" applyFont="1" applyFill="1" applyBorder="1" applyAlignment="1">
      <alignment horizontal="center" vertical="center"/>
    </xf>
    <xf numFmtId="0" fontId="25" fillId="5" borderId="6" xfId="0" applyFont="1" applyFill="1" applyBorder="1" applyAlignment="1">
      <alignment horizontal="center" vertical="center"/>
    </xf>
    <xf numFmtId="0" fontId="25" fillId="5" borderId="11" xfId="0" applyFont="1" applyFill="1" applyBorder="1" applyAlignment="1">
      <alignment horizontal="center" vertical="center"/>
    </xf>
    <xf numFmtId="0" fontId="25" fillId="5" borderId="12" xfId="0" applyFont="1" applyFill="1" applyBorder="1" applyAlignment="1">
      <alignment horizontal="center" vertical="center"/>
    </xf>
    <xf numFmtId="0" fontId="20" fillId="2" borderId="25" xfId="0" applyFont="1" applyFill="1" applyBorder="1" applyAlignment="1">
      <alignment horizontal="left" vertical="center" wrapText="1"/>
    </xf>
    <xf numFmtId="0" fontId="20" fillId="2" borderId="22" xfId="0" applyFont="1" applyFill="1" applyBorder="1" applyAlignment="1">
      <alignment horizontal="left" vertical="center" wrapText="1"/>
    </xf>
    <xf numFmtId="0" fontId="4" fillId="0" borderId="12" xfId="0" applyFont="1" applyBorder="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wrapText="1"/>
    </xf>
    <xf numFmtId="0" fontId="23" fillId="5" borderId="10"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3" xfId="0" applyFont="1" applyFill="1" applyBorder="1" applyAlignment="1">
      <alignment horizontal="left" vertical="center" wrapText="1"/>
    </xf>
    <xf numFmtId="0" fontId="16" fillId="0" borderId="25" xfId="0" applyFont="1" applyBorder="1" applyAlignment="1">
      <alignment horizontal="left" vertical="center" wrapText="1"/>
    </xf>
    <xf numFmtId="0" fontId="16" fillId="0" borderId="22" xfId="0" applyFont="1" applyBorder="1" applyAlignment="1">
      <alignment horizontal="left" vertical="center" wrapText="1"/>
    </xf>
    <xf numFmtId="0" fontId="16" fillId="0" borderId="25" xfId="0" applyFont="1" applyBorder="1" applyAlignment="1">
      <alignment horizontal="center" vertical="center" wrapText="1"/>
    </xf>
    <xf numFmtId="0" fontId="16" fillId="0" borderId="22" xfId="0" applyFont="1" applyBorder="1" applyAlignment="1">
      <alignment horizontal="center" vertical="center" wrapText="1"/>
    </xf>
    <xf numFmtId="3" fontId="0" fillId="0" borderId="1" xfId="0" applyNumberFormat="1" applyBorder="1" applyAlignment="1" applyProtection="1">
      <alignment horizontal="left" vertical="center"/>
      <protection locked="0"/>
    </xf>
    <xf numFmtId="3" fontId="0" fillId="0" borderId="8" xfId="0" applyNumberFormat="1" applyBorder="1" applyAlignment="1" applyProtection="1">
      <alignment horizontal="left" vertical="center"/>
      <protection locked="0"/>
    </xf>
    <xf numFmtId="0" fontId="7" fillId="0" borderId="15" xfId="1" applyFill="1" applyBorder="1" applyAlignment="1" applyProtection="1">
      <alignment horizontal="left" vertical="center"/>
      <protection locked="0"/>
    </xf>
    <xf numFmtId="0" fontId="7" fillId="0" borderId="16" xfId="1" applyFill="1" applyBorder="1" applyAlignment="1" applyProtection="1">
      <alignment horizontal="left" vertical="center"/>
      <protection locked="0"/>
    </xf>
    <xf numFmtId="0" fontId="16" fillId="4" borderId="25"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14" fillId="4" borderId="25"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0" borderId="25" xfId="0" applyFont="1" applyBorder="1" applyAlignment="1">
      <alignment horizontal="left" vertical="center" wrapText="1"/>
    </xf>
    <xf numFmtId="0" fontId="14" fillId="0" borderId="22" xfId="0" applyFont="1" applyBorder="1" applyAlignment="1">
      <alignment horizontal="left" vertical="center" wrapText="1"/>
    </xf>
    <xf numFmtId="0" fontId="15" fillId="3" borderId="1" xfId="0" applyFont="1" applyFill="1" applyBorder="1" applyAlignment="1">
      <alignment horizontal="right" vertical="center" wrapText="1"/>
    </xf>
    <xf numFmtId="0" fontId="24" fillId="0" borderId="26" xfId="0" applyFont="1" applyBorder="1" applyAlignment="1">
      <alignment horizontal="center" vertical="center"/>
    </xf>
    <xf numFmtId="0" fontId="24" fillId="0" borderId="14"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32" xfId="0" applyFont="1" applyBorder="1" applyAlignment="1">
      <alignment horizontal="center" vertical="center"/>
    </xf>
    <xf numFmtId="0" fontId="17" fillId="0" borderId="40" xfId="0" applyFont="1" applyBorder="1" applyAlignment="1">
      <alignment horizontal="center" vertical="center"/>
    </xf>
    <xf numFmtId="0" fontId="15" fillId="3" borderId="25" xfId="0" applyFont="1" applyFill="1" applyBorder="1" applyAlignment="1">
      <alignment horizontal="right" vertical="center" wrapText="1"/>
    </xf>
    <xf numFmtId="0" fontId="15" fillId="3" borderId="22" xfId="0" applyFont="1" applyFill="1" applyBorder="1" applyAlignment="1">
      <alignment horizontal="right" vertical="center" wrapText="1"/>
    </xf>
    <xf numFmtId="0" fontId="4" fillId="0" borderId="12" xfId="0" applyFont="1" applyBorder="1" applyAlignment="1">
      <alignment horizontal="right" vertical="center" wrapText="1"/>
    </xf>
    <xf numFmtId="0" fontId="4" fillId="0" borderId="0" xfId="0" applyFont="1" applyAlignment="1">
      <alignment horizontal="right" vertical="center"/>
    </xf>
    <xf numFmtId="0" fontId="0" fillId="0" borderId="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25"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64" fontId="3" fillId="0" borderId="0" xfId="0" applyNumberFormat="1" applyFont="1" applyAlignment="1">
      <alignment horizontal="center" vertical="center"/>
    </xf>
    <xf numFmtId="0" fontId="0" fillId="0" borderId="14"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36" xfId="0" applyBorder="1" applyAlignment="1">
      <alignment horizontal="left" vertical="center"/>
    </xf>
    <xf numFmtId="0" fontId="0" fillId="0" borderId="4" xfId="0" applyBorder="1" applyAlignment="1">
      <alignment horizontal="left" vertical="center"/>
    </xf>
    <xf numFmtId="0" fontId="13" fillId="0" borderId="12" xfId="0" applyFont="1" applyBorder="1" applyAlignment="1">
      <alignment horizontal="center" vertical="center"/>
    </xf>
    <xf numFmtId="0" fontId="0" fillId="0" borderId="20" xfId="0" applyBorder="1" applyAlignment="1">
      <alignment horizontal="left" vertical="center"/>
    </xf>
    <xf numFmtId="0" fontId="0" fillId="0" borderId="22" xfId="0" applyBorder="1" applyAlignment="1">
      <alignment horizontal="lef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14" fontId="4" fillId="0" borderId="12" xfId="0" applyNumberFormat="1" applyFont="1" applyBorder="1" applyAlignment="1">
      <alignment horizontal="center" vertical="center"/>
    </xf>
    <xf numFmtId="0" fontId="19" fillId="0" borderId="0" xfId="0" applyFont="1" applyAlignment="1">
      <alignment horizontal="center" vertical="center" wrapText="1"/>
    </xf>
    <xf numFmtId="0" fontId="21" fillId="2" borderId="25" xfId="0" applyFont="1" applyFill="1" applyBorder="1" applyAlignment="1">
      <alignment horizontal="left" vertical="center" wrapText="1"/>
    </xf>
    <xf numFmtId="0" fontId="21" fillId="2" borderId="22" xfId="0" applyFont="1" applyFill="1" applyBorder="1" applyAlignment="1">
      <alignment horizontal="left" vertical="center" wrapText="1"/>
    </xf>
  </cellXfs>
  <cellStyles count="2">
    <cellStyle name="Lien hypertexte" xfId="1" builtinId="8"/>
    <cellStyle name="Normal" xfId="0" builtinId="0"/>
  </cellStyles>
  <dxfs count="4">
    <dxf>
      <font>
        <b/>
        <i val="0"/>
      </font>
      <fill>
        <patternFill>
          <bgColor rgb="FFFFC9C9"/>
        </patternFill>
      </fill>
    </dxf>
    <dxf>
      <font>
        <b/>
        <i val="0"/>
      </font>
      <fill>
        <patternFill>
          <bgColor theme="6" tint="0.39994506668294322"/>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FFFFA3"/>
      <color rgb="FF57FFA3"/>
      <color rgb="FFFFC9C9"/>
      <color rgb="FFFF6D6D"/>
      <color rgb="FFFF5050"/>
      <color rgb="FFF5892F"/>
      <color rgb="FFEB700B"/>
      <color rgb="FFFABF8F"/>
      <color rgb="FFFFFF81"/>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216436</xdr:colOff>
      <xdr:row>5</xdr:row>
      <xdr:rowOff>144981</xdr:rowOff>
    </xdr:from>
    <xdr:to>
      <xdr:col>16</xdr:col>
      <xdr:colOff>71870</xdr:colOff>
      <xdr:row>13</xdr:row>
      <xdr:rowOff>71718</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4671895" y="1050416"/>
          <a:ext cx="4212281" cy="181829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1" i="1" u="sng">
              <a:solidFill>
                <a:schemeClr val="dk1"/>
              </a:solidFill>
              <a:effectLst/>
              <a:latin typeface="+mn-lt"/>
              <a:ea typeface="+mn-ea"/>
              <a:cs typeface="+mn-cs"/>
            </a:rPr>
            <a:t>Informations générales</a:t>
          </a:r>
          <a:endParaRPr lang="fr-FR" sz="1000">
            <a:solidFill>
              <a:schemeClr val="dk1"/>
            </a:solidFill>
            <a:effectLst/>
            <a:latin typeface="+mn-lt"/>
            <a:ea typeface="+mn-ea"/>
            <a:cs typeface="+mn-cs"/>
          </a:endParaRPr>
        </a:p>
        <a:p>
          <a:pPr algn="l">
            <a:spcBef>
              <a:spcPts val="0"/>
            </a:spcBef>
          </a:pPr>
          <a:r>
            <a:rPr lang="fr-FR" sz="1000">
              <a:solidFill>
                <a:schemeClr val="dk1"/>
              </a:solidFill>
              <a:effectLst/>
              <a:latin typeface="+mn-lt"/>
              <a:ea typeface="+mn-ea"/>
              <a:cs typeface="+mn-cs"/>
            </a:rPr>
            <a:t>Ceci est un tableau Excel qui effectuera les calculs pour vous. Il vous suffit d'indiquer le nombre d'arbres dans les cases ad hoc,</a:t>
          </a:r>
          <a:r>
            <a:rPr lang="fr-FR" sz="1000" baseline="0">
              <a:solidFill>
                <a:schemeClr val="dk1"/>
              </a:solidFill>
              <a:effectLst/>
              <a:latin typeface="+mn-lt"/>
              <a:ea typeface="+mn-ea"/>
              <a:cs typeface="+mn-cs"/>
            </a:rPr>
            <a:t> et de sélectionner les éventuelles options. Les</a:t>
          </a:r>
          <a:r>
            <a:rPr lang="fr-FR" sz="1000">
              <a:solidFill>
                <a:schemeClr val="dk1"/>
              </a:solidFill>
              <a:effectLst/>
              <a:latin typeface="+mn-lt"/>
              <a:ea typeface="+mn-ea"/>
              <a:cs typeface="+mn-cs"/>
            </a:rPr>
            <a:t> totaux se calculeront automatiquement.</a:t>
          </a:r>
        </a:p>
        <a:p>
          <a:pPr algn="l">
            <a:spcBef>
              <a:spcPts val="0"/>
            </a:spcBef>
          </a:pPr>
          <a:r>
            <a:rPr lang="fr-FR" sz="1000">
              <a:solidFill>
                <a:schemeClr val="dk1"/>
              </a:solidFill>
              <a:effectLst/>
              <a:latin typeface="+mn-lt"/>
              <a:ea typeface="+mn-ea"/>
              <a:cs typeface="+mn-cs"/>
            </a:rPr>
            <a:t>Le bon complété est à renvoyer à espacesverts@pepiniereslagaume.be; ou rue des Saucettes, 90, 6730 BREUVANNE.</a:t>
          </a:r>
        </a:p>
        <a:p>
          <a:pPr algn="just">
            <a:spcBef>
              <a:spcPts val="0"/>
            </a:spcBef>
          </a:pPr>
          <a:r>
            <a:rPr lang="fr-FR" sz="1000">
              <a:solidFill>
                <a:schemeClr val="dk1"/>
              </a:solidFill>
              <a:effectLst/>
              <a:latin typeface="+mn-lt"/>
              <a:ea typeface="+mn-ea"/>
              <a:cs typeface="+mn-cs"/>
            </a:rPr>
            <a:t>Une facture vous sera transmise à</a:t>
          </a:r>
          <a:r>
            <a:rPr lang="fr-FR" sz="1000" baseline="0">
              <a:solidFill>
                <a:schemeClr val="dk1"/>
              </a:solidFill>
              <a:effectLst/>
              <a:latin typeface="+mn-lt"/>
              <a:ea typeface="+mn-ea"/>
              <a:cs typeface="+mn-cs"/>
            </a:rPr>
            <a:t> la livraison</a:t>
          </a:r>
          <a:r>
            <a:rPr lang="fr-FR" sz="1000">
              <a:solidFill>
                <a:schemeClr val="dk1"/>
              </a:solidFill>
              <a:effectLst/>
              <a:latin typeface="+mn-lt"/>
              <a:ea typeface="+mn-ea"/>
              <a:cs typeface="+mn-cs"/>
            </a:rPr>
            <a:t>. </a:t>
          </a:r>
          <a:endParaRPr lang="fr-FR" sz="1000" b="1">
            <a:solidFill>
              <a:schemeClr val="dk1"/>
            </a:solidFill>
            <a:effectLst/>
            <a:latin typeface="+mn-lt"/>
            <a:ea typeface="+mn-ea"/>
            <a:cs typeface="+mn-cs"/>
          </a:endParaRPr>
        </a:p>
        <a:p>
          <a:pPr>
            <a:spcBef>
              <a:spcPts val="0"/>
            </a:spcBef>
          </a:pPr>
          <a:r>
            <a:rPr lang="fr-FR" sz="1000" b="1">
              <a:solidFill>
                <a:srgbClr val="FF0000"/>
              </a:solidFill>
              <a:effectLst/>
              <a:latin typeface="+mn-lt"/>
              <a:ea typeface="+mn-ea"/>
              <a:cs typeface="+mn-cs"/>
            </a:rPr>
            <a:t>Clôture de la commande le 30 août 2025</a:t>
          </a:r>
          <a:r>
            <a:rPr lang="fr-FR" sz="1000" b="1" baseline="0">
              <a:solidFill>
                <a:srgbClr val="FF0000"/>
              </a:solidFill>
              <a:effectLst/>
              <a:latin typeface="+mn-lt"/>
              <a:ea typeface="+mn-ea"/>
              <a:cs typeface="+mn-cs"/>
            </a:rPr>
            <a:t> avec meilleure garantie des variétés ; ou le 7 novembre 2025 sans garantie des variétés</a:t>
          </a:r>
          <a:r>
            <a:rPr lang="fr-FR" sz="1000" b="1">
              <a:solidFill>
                <a:srgbClr val="FF0000"/>
              </a:solidFill>
              <a:effectLst/>
              <a:latin typeface="+mn-lt"/>
              <a:ea typeface="+mn-ea"/>
              <a:cs typeface="+mn-cs"/>
            </a:rPr>
            <a:t>.</a:t>
          </a:r>
          <a:br>
            <a:rPr lang="fr-FR" sz="1000" b="1">
              <a:solidFill>
                <a:srgbClr val="FF0000"/>
              </a:solidFill>
              <a:effectLst/>
              <a:latin typeface="+mn-lt"/>
              <a:ea typeface="+mn-ea"/>
              <a:cs typeface="+mn-cs"/>
            </a:rPr>
          </a:br>
          <a:r>
            <a:rPr lang="fr-FR" sz="1000" b="1">
              <a:solidFill>
                <a:srgbClr val="FF0000"/>
              </a:solidFill>
              <a:effectLst/>
              <a:latin typeface="+mn-lt"/>
              <a:ea typeface="+mn-ea"/>
              <a:cs typeface="+mn-cs"/>
            </a:rPr>
            <a:t>Livraison à Breuvanne le samedi 29 novembre 2025 entre 09h00 et 12h00.</a:t>
          </a:r>
        </a:p>
        <a:p>
          <a:pPr>
            <a:spcBef>
              <a:spcPts val="0"/>
            </a:spcBef>
          </a:pPr>
          <a:r>
            <a:rPr lang="fr-FR" sz="1000" b="1">
              <a:solidFill>
                <a:schemeClr val="tx1"/>
              </a:solidFill>
              <a:effectLst/>
              <a:latin typeface="+mn-lt"/>
              <a:ea typeface="+mn-ea"/>
              <a:cs typeface="+mn-cs"/>
            </a:rPr>
            <a:t>Conditions générales de vente au verso</a:t>
          </a:r>
          <a:endParaRPr lang="fr-FR" sz="1000" b="1">
            <a:solidFill>
              <a:schemeClr val="tx1"/>
            </a:solidFill>
          </a:endParaRPr>
        </a:p>
      </xdr:txBody>
    </xdr:sp>
    <xdr:clientData/>
  </xdr:twoCellAnchor>
  <xdr:twoCellAnchor editAs="oneCell">
    <xdr:from>
      <xdr:col>12</xdr:col>
      <xdr:colOff>519545</xdr:colOff>
      <xdr:row>3</xdr:row>
      <xdr:rowOff>116033</xdr:rowOff>
    </xdr:from>
    <xdr:to>
      <xdr:col>14</xdr:col>
      <xdr:colOff>284018</xdr:colOff>
      <xdr:row>5</xdr:row>
      <xdr:rowOff>94755</xdr:rowOff>
    </xdr:to>
    <xdr:pic>
      <xdr:nvPicPr>
        <xdr:cNvPr id="3" name="Image 2">
          <a:extLst>
            <a:ext uri="{FF2B5EF4-FFF2-40B4-BE49-F238E27FC236}">
              <a16:creationId xmlns:a16="http://schemas.microsoft.com/office/drawing/2014/main" id="{7972E1ED-7FB5-432A-AF4A-0821FCCDFC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75418" y="531669"/>
          <a:ext cx="1368483" cy="567888"/>
        </a:xfrm>
        <a:prstGeom prst="rect">
          <a:avLst/>
        </a:prstGeom>
      </xdr:spPr>
    </xdr:pic>
    <xdr:clientData/>
  </xdr:twoCellAnchor>
  <xdr:twoCellAnchor editAs="oneCell">
    <xdr:from>
      <xdr:col>14</xdr:col>
      <xdr:colOff>387928</xdr:colOff>
      <xdr:row>2</xdr:row>
      <xdr:rowOff>0</xdr:rowOff>
    </xdr:from>
    <xdr:to>
      <xdr:col>17</xdr:col>
      <xdr:colOff>134666</xdr:colOff>
      <xdr:row>6</xdr:row>
      <xdr:rowOff>57997</xdr:rowOff>
    </xdr:to>
    <xdr:pic>
      <xdr:nvPicPr>
        <xdr:cNvPr id="4" name="Image 3">
          <a:extLst>
            <a:ext uri="{FF2B5EF4-FFF2-40B4-BE49-F238E27FC236}">
              <a16:creationId xmlns:a16="http://schemas.microsoft.com/office/drawing/2014/main" id="{FA73E9A8-08B8-4E6E-B4F9-D8839D979D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01" y="346364"/>
          <a:ext cx="1135656" cy="1044990"/>
        </a:xfrm>
        <a:prstGeom prst="rect">
          <a:avLst/>
        </a:prstGeom>
      </xdr:spPr>
    </xdr:pic>
    <xdr:clientData/>
  </xdr:twoCellAnchor>
  <xdr:twoCellAnchor>
    <xdr:from>
      <xdr:col>0</xdr:col>
      <xdr:colOff>58703</xdr:colOff>
      <xdr:row>64</xdr:row>
      <xdr:rowOff>30480</xdr:rowOff>
    </xdr:from>
    <xdr:to>
      <xdr:col>17</xdr:col>
      <xdr:colOff>0</xdr:colOff>
      <xdr:row>128</xdr:row>
      <xdr:rowOff>30480</xdr:rowOff>
    </xdr:to>
    <xdr:sp macro="" textlink="">
      <xdr:nvSpPr>
        <xdr:cNvPr id="13" name="ZoneTexte 12">
          <a:extLst>
            <a:ext uri="{FF2B5EF4-FFF2-40B4-BE49-F238E27FC236}">
              <a16:creationId xmlns:a16="http://schemas.microsoft.com/office/drawing/2014/main" id="{646959B0-85A2-4B19-A76A-3AC838234FFF}"/>
            </a:ext>
          </a:extLst>
        </xdr:cNvPr>
        <xdr:cNvSpPr txBox="1"/>
      </xdr:nvSpPr>
      <xdr:spPr>
        <a:xfrm>
          <a:off x="58703" y="13336905"/>
          <a:ext cx="9257261" cy="792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300" b="1" u="dbl" baseline="0">
              <a:solidFill>
                <a:schemeClr val="dk1"/>
              </a:solidFill>
              <a:effectLst/>
              <a:latin typeface="+mn-lt"/>
              <a:ea typeface="+mn-ea"/>
              <a:cs typeface="+mn-cs"/>
            </a:rPr>
            <a:t>Conditions générales de vente</a:t>
          </a:r>
          <a:endParaRPr lang="fr-FR" sz="1300" u="dbl" baseline="0">
            <a:solidFill>
              <a:schemeClr val="dk1"/>
            </a:solidFill>
            <a:effectLst/>
            <a:latin typeface="+mn-lt"/>
            <a:ea typeface="+mn-ea"/>
            <a:cs typeface="+mn-cs"/>
          </a:endParaRPr>
        </a:p>
        <a:p>
          <a:pPr algn="l"/>
          <a:r>
            <a:rPr lang="fr-FR" sz="1300">
              <a:solidFill>
                <a:schemeClr val="dk1"/>
              </a:solidFill>
              <a:effectLst/>
              <a:latin typeface="+mn-lt"/>
              <a:ea typeface="+mn-ea"/>
              <a:cs typeface="+mn-cs"/>
            </a:rPr>
            <a:t> </a:t>
          </a:r>
        </a:p>
        <a:p>
          <a:pPr algn="l"/>
          <a:r>
            <a:rPr lang="fr-BE" sz="1300">
              <a:solidFill>
                <a:schemeClr val="dk1"/>
              </a:solidFill>
              <a:effectLst/>
              <a:latin typeface="+mn-lt"/>
              <a:ea typeface="+mn-ea"/>
              <a:cs typeface="+mn-cs"/>
            </a:rPr>
            <a:t>Le Parc Naturel de Gaume et les Pépinières La Gaume proposent le Pack Biodiversité pour promouvoir la plantation de fruitiers hautes tiges et de haies, et ainsi enrayer l’érosion de la biodiversité que la Planète et nos régions connaissent actuellement.</a:t>
          </a:r>
        </a:p>
        <a:p>
          <a:pPr algn="l"/>
          <a:r>
            <a:rPr lang="fr-BE" sz="1300">
              <a:solidFill>
                <a:schemeClr val="dk1"/>
              </a:solidFill>
              <a:effectLst/>
              <a:latin typeface="+mn-lt"/>
              <a:ea typeface="+mn-ea"/>
              <a:cs typeface="+mn-cs"/>
            </a:rPr>
            <a:t>Vu le</a:t>
          </a:r>
          <a:r>
            <a:rPr lang="fr-BE" sz="1300" baseline="0">
              <a:solidFill>
                <a:schemeClr val="dk1"/>
              </a:solidFill>
              <a:effectLst/>
              <a:latin typeface="+mn-lt"/>
              <a:ea typeface="+mn-ea"/>
              <a:cs typeface="+mn-cs"/>
            </a:rPr>
            <a:t>s productions actuelles, les quantités de fruitiers disponibles par variétés sont limitées</a:t>
          </a:r>
          <a:r>
            <a:rPr lang="fr-BE" sz="1300">
              <a:solidFill>
                <a:schemeClr val="dk1"/>
              </a:solidFill>
              <a:effectLst/>
              <a:latin typeface="+mn-lt"/>
              <a:ea typeface="+mn-ea"/>
              <a:cs typeface="+mn-cs"/>
            </a:rPr>
            <a:t>. La commande groupée est organisée de manière à clore les commande fin d'été. Il sera toujours possible de commander jusqu'au</a:t>
          </a:r>
          <a:r>
            <a:rPr lang="fr-BE" sz="1300" baseline="0">
              <a:solidFill>
                <a:schemeClr val="dk1"/>
              </a:solidFill>
              <a:effectLst/>
              <a:latin typeface="+mn-lt"/>
              <a:ea typeface="+mn-ea"/>
              <a:cs typeface="+mn-cs"/>
            </a:rPr>
            <a:t> 3 semaines avant la date de livraison, alors sans garantie de disponibilité des variétés demandées.</a:t>
          </a:r>
          <a:endParaRPr lang="fr-BE" sz="1300">
            <a:solidFill>
              <a:schemeClr val="dk1"/>
            </a:solidFill>
            <a:effectLst/>
            <a:latin typeface="+mn-lt"/>
            <a:ea typeface="+mn-ea"/>
            <a:cs typeface="+mn-cs"/>
          </a:endParaRPr>
        </a:p>
        <a:p>
          <a:pPr algn="l"/>
          <a:endParaRPr lang="fr-BE" sz="1300">
            <a:solidFill>
              <a:schemeClr val="dk1"/>
            </a:solidFill>
            <a:effectLst/>
            <a:latin typeface="+mn-lt"/>
            <a:ea typeface="+mn-ea"/>
            <a:cs typeface="+mn-cs"/>
          </a:endParaRPr>
        </a:p>
        <a:p>
          <a:pPr algn="l"/>
          <a:r>
            <a:rPr lang="fr-BE" sz="1300">
              <a:solidFill>
                <a:schemeClr val="dk1"/>
              </a:solidFill>
              <a:effectLst/>
              <a:latin typeface="+mn-lt"/>
              <a:ea typeface="+mn-ea"/>
              <a:cs typeface="+mn-cs"/>
            </a:rPr>
            <a:t>Les commandes seront traitées par ordre d’arrivée et honorées dans cet ordre.  En cas de rupture de stock d’une variété, vous en serez averti dès que cette information nous sera parvenue.</a:t>
          </a:r>
        </a:p>
        <a:p>
          <a:pPr algn="l"/>
          <a:endParaRPr lang="fr-BE" sz="1300">
            <a:solidFill>
              <a:schemeClr val="dk1"/>
            </a:solidFill>
            <a:effectLst/>
            <a:latin typeface="+mn-lt"/>
            <a:ea typeface="+mn-ea"/>
            <a:cs typeface="+mn-cs"/>
          </a:endParaRPr>
        </a:p>
        <a:p>
          <a:pPr algn="l"/>
          <a:r>
            <a:rPr lang="fr-BE" sz="1300">
              <a:solidFill>
                <a:schemeClr val="dk1"/>
              </a:solidFill>
              <a:effectLst/>
              <a:latin typeface="+mn-lt"/>
              <a:ea typeface="+mn-ea"/>
              <a:cs typeface="+mn-cs"/>
            </a:rPr>
            <a:t>La clôture de la commande se fait le 30 août 2025, avec garantie des variétés;</a:t>
          </a:r>
          <a:r>
            <a:rPr lang="fr-BE" sz="1300" baseline="0">
              <a:solidFill>
                <a:schemeClr val="dk1"/>
              </a:solidFill>
              <a:effectLst/>
              <a:latin typeface="+mn-lt"/>
              <a:ea typeface="+mn-ea"/>
              <a:cs typeface="+mn-cs"/>
            </a:rPr>
            <a:t> ou le 7 novembre 2025 sans garantie des variétés ou de stock.</a:t>
          </a:r>
          <a:endParaRPr lang="fr-BE" sz="1300">
            <a:solidFill>
              <a:schemeClr val="dk1"/>
            </a:solidFill>
            <a:effectLst/>
            <a:latin typeface="+mn-lt"/>
            <a:ea typeface="+mn-ea"/>
            <a:cs typeface="+mn-cs"/>
          </a:endParaRPr>
        </a:p>
        <a:p>
          <a:pPr algn="l"/>
          <a:endParaRPr lang="fr-BE" sz="1300">
            <a:solidFill>
              <a:schemeClr val="dk1"/>
            </a:solidFill>
            <a:effectLst/>
            <a:latin typeface="+mn-lt"/>
            <a:ea typeface="+mn-ea"/>
            <a:cs typeface="+mn-cs"/>
          </a:endParaRPr>
        </a:p>
        <a:p>
          <a:pPr algn="l"/>
          <a:r>
            <a:rPr lang="fr-BE" sz="1300">
              <a:solidFill>
                <a:schemeClr val="dk1"/>
              </a:solidFill>
              <a:effectLst/>
              <a:latin typeface="+mn-lt"/>
              <a:ea typeface="+mn-ea"/>
              <a:cs typeface="+mn-cs"/>
            </a:rPr>
            <a:t>Les prix ne nous ayant pas encore été communiqués par les producteurs, ceux repris dans la liste des variétés fruitières et des plants de haies ainsi que dans le bon de commande </a:t>
          </a:r>
          <a:r>
            <a:rPr lang="fr-BE" sz="1300" u="sng">
              <a:solidFill>
                <a:schemeClr val="dk1"/>
              </a:solidFill>
              <a:effectLst/>
              <a:latin typeface="+mn-lt"/>
              <a:ea typeface="+mn-ea"/>
              <a:cs typeface="+mn-cs"/>
            </a:rPr>
            <a:t>sont fournis à titre indicatif et ne sont nullement contractuels.</a:t>
          </a:r>
          <a:r>
            <a:rPr lang="fr-BE" sz="1300">
              <a:solidFill>
                <a:schemeClr val="dk1"/>
              </a:solidFill>
              <a:effectLst/>
              <a:latin typeface="+mn-lt"/>
              <a:ea typeface="+mn-ea"/>
              <a:cs typeface="+mn-cs"/>
            </a:rPr>
            <a:t>  Ils sont renseignés sous toutes réserves d’augmentation. En cas de hausse annoncée par les producteurs (dont les Pépinières La Gaume ne sont pas responsables), nous vous en informons dès que nous en avons connaissance.</a:t>
          </a:r>
        </a:p>
        <a:p>
          <a:pPr algn="l"/>
          <a:endParaRPr lang="fr-BE" sz="1300">
            <a:solidFill>
              <a:schemeClr val="dk1"/>
            </a:solidFill>
            <a:effectLst/>
            <a:latin typeface="+mn-lt"/>
            <a:ea typeface="+mn-ea"/>
            <a:cs typeface="+mn-cs"/>
          </a:endParaRPr>
        </a:p>
        <a:p>
          <a:pPr algn="l"/>
          <a:r>
            <a:rPr lang="fr-BE" sz="1300">
              <a:solidFill>
                <a:schemeClr val="dk1"/>
              </a:solidFill>
              <a:effectLst/>
              <a:latin typeface="+mn-lt"/>
              <a:ea typeface="+mn-ea"/>
              <a:cs typeface="+mn-cs"/>
            </a:rPr>
            <a:t>Une facture complète</a:t>
          </a:r>
          <a:r>
            <a:rPr lang="fr-BE" sz="1300" baseline="0">
              <a:solidFill>
                <a:schemeClr val="dk1"/>
              </a:solidFill>
              <a:effectLst/>
              <a:latin typeface="+mn-lt"/>
              <a:ea typeface="+mn-ea"/>
              <a:cs typeface="+mn-cs"/>
            </a:rPr>
            <a:t> et détaillée vous sera transmise après la réception des plants.</a:t>
          </a:r>
          <a:endParaRPr lang="fr-BE" sz="1300">
            <a:solidFill>
              <a:schemeClr val="dk1"/>
            </a:solidFill>
            <a:effectLst/>
            <a:latin typeface="+mn-lt"/>
            <a:ea typeface="+mn-ea"/>
            <a:cs typeface="+mn-cs"/>
          </a:endParaRPr>
        </a:p>
        <a:p>
          <a:pPr algn="l"/>
          <a:endParaRPr lang="fr-BE" sz="1300">
            <a:solidFill>
              <a:schemeClr val="dk1"/>
            </a:solidFill>
            <a:effectLst/>
            <a:latin typeface="+mn-lt"/>
            <a:ea typeface="+mn-ea"/>
            <a:cs typeface="+mn-cs"/>
          </a:endParaRPr>
        </a:p>
        <a:p>
          <a:pPr algn="l"/>
          <a:r>
            <a:rPr lang="fr-BE" sz="1300">
              <a:solidFill>
                <a:schemeClr val="dk1"/>
              </a:solidFill>
              <a:effectLst/>
              <a:latin typeface="+mn-lt"/>
              <a:ea typeface="+mn-ea"/>
              <a:cs typeface="+mn-cs"/>
            </a:rPr>
            <a:t>La livraison des plants de fruitiers et de haies se fera à Breuvanne le samedi 29 novembre 2025 entre 09h00 et 12h00.  Un mail vous sera adressé quelques jours auparavant pour vous indiquer toutes les modalités pratiques de la livraison.</a:t>
          </a:r>
        </a:p>
        <a:p>
          <a:pPr algn="l"/>
          <a:endParaRPr lang="fr-BE" sz="1300">
            <a:solidFill>
              <a:schemeClr val="dk1"/>
            </a:solidFill>
            <a:effectLst/>
            <a:latin typeface="+mn-lt"/>
            <a:ea typeface="+mn-ea"/>
            <a:cs typeface="+mn-cs"/>
          </a:endParaRPr>
        </a:p>
        <a:p>
          <a:pPr algn="l"/>
          <a:r>
            <a:rPr lang="fr-BE" sz="1300">
              <a:solidFill>
                <a:schemeClr val="dk1"/>
              </a:solidFill>
              <a:effectLst/>
              <a:latin typeface="+mn-lt"/>
              <a:ea typeface="+mn-ea"/>
              <a:cs typeface="+mn-cs"/>
            </a:rPr>
            <a:t>Les Pépinières La Gaume mettent tout en œuvre pour minimiser le risque d’erreur dans les commandes livrées par le producteur, mais elles ne peuvent être tenues responsables de ces erreurs. Aucune réclamation ne pourra être introduite auprès des Pépinières La Gaume.</a:t>
          </a:r>
        </a:p>
        <a:p>
          <a:pPr algn="l"/>
          <a:endParaRPr lang="fr-BE" sz="1300">
            <a:solidFill>
              <a:schemeClr val="dk1"/>
            </a:solidFill>
            <a:effectLst/>
            <a:latin typeface="+mn-lt"/>
            <a:ea typeface="+mn-ea"/>
            <a:cs typeface="+mn-cs"/>
          </a:endParaRPr>
        </a:p>
        <a:p>
          <a:pPr algn="l"/>
          <a:r>
            <a:rPr lang="fr-BE" sz="1300">
              <a:solidFill>
                <a:schemeClr val="dk1"/>
              </a:solidFill>
              <a:effectLst/>
              <a:latin typeface="+mn-lt"/>
              <a:ea typeface="+mn-ea"/>
              <a:cs typeface="+mn-cs"/>
            </a:rPr>
            <a:t>En cas de rupture de stock d’une variété, les Pépinières La Gaume se réservent le droit de remplacer la variété demandée par une ou plusieurs variétés équivalentes proposées par le producteur, en accord avec la personne qui a commandé.</a:t>
          </a:r>
        </a:p>
        <a:p>
          <a:pPr algn="l"/>
          <a:endParaRPr lang="fr-BE" sz="1300">
            <a:solidFill>
              <a:schemeClr val="dk1"/>
            </a:solidFill>
            <a:effectLst/>
            <a:latin typeface="+mn-lt"/>
            <a:ea typeface="+mn-ea"/>
            <a:cs typeface="+mn-cs"/>
          </a:endParaRPr>
        </a:p>
        <a:p>
          <a:pPr algn="l"/>
          <a:r>
            <a:rPr lang="fr-BE" sz="1300">
              <a:solidFill>
                <a:schemeClr val="dk1"/>
              </a:solidFill>
              <a:effectLst/>
              <a:latin typeface="+mn-lt"/>
              <a:ea typeface="+mn-ea"/>
              <a:cs typeface="+mn-cs"/>
            </a:rPr>
            <a:t>Le cas échéant, la facture détaillée</a:t>
          </a:r>
          <a:r>
            <a:rPr lang="fr-BE" sz="1300" baseline="0">
              <a:solidFill>
                <a:schemeClr val="dk1"/>
              </a:solidFill>
              <a:effectLst/>
              <a:latin typeface="+mn-lt"/>
              <a:ea typeface="+mn-ea"/>
              <a:cs typeface="+mn-cs"/>
            </a:rPr>
            <a:t> finale reprendra ces corrections</a:t>
          </a:r>
          <a:r>
            <a:rPr lang="fr-BE" sz="1300">
              <a:solidFill>
                <a:schemeClr val="dk1"/>
              </a:solidFill>
              <a:effectLst/>
              <a:latin typeface="+mn-lt"/>
              <a:ea typeface="+mn-ea"/>
              <a:cs typeface="+mn-cs"/>
            </a:rPr>
            <a:t>, pour les plants qui n’auraient pas pu vous être livrés pour cause de rupture de stock, impliquant éventuellement un solde à vous rembourser.</a:t>
          </a:r>
        </a:p>
        <a:p>
          <a:pPr algn="l"/>
          <a:endParaRPr lang="fr-BE" sz="1300">
            <a:solidFill>
              <a:schemeClr val="dk1"/>
            </a:solidFill>
            <a:effectLst/>
            <a:latin typeface="+mn-lt"/>
            <a:ea typeface="+mn-ea"/>
            <a:cs typeface="+mn-cs"/>
          </a:endParaRPr>
        </a:p>
        <a:p>
          <a:pPr algn="l"/>
          <a:r>
            <a:rPr lang="fr-BE" sz="1300">
              <a:solidFill>
                <a:schemeClr val="dk1"/>
              </a:solidFill>
              <a:effectLst/>
              <a:latin typeface="+mn-lt"/>
              <a:ea typeface="+mn-ea"/>
              <a:cs typeface="+mn-cs"/>
            </a:rPr>
            <a:t>Nous mettons tout en œuvre pour fournir des plants de qualité. Le transport et la plantation étant réalisé par le client, les Pépinières La Gaume déclinent toute responsabilité en cas de non reprise des plants fournis.</a:t>
          </a:r>
        </a:p>
      </xdr:txBody>
    </xdr:sp>
    <xdr:clientData/>
  </xdr:twoCellAnchor>
  <xdr:twoCellAnchor editAs="oneCell">
    <xdr:from>
      <xdr:col>15</xdr:col>
      <xdr:colOff>205740</xdr:colOff>
      <xdr:row>58</xdr:row>
      <xdr:rowOff>114416</xdr:rowOff>
    </xdr:from>
    <xdr:to>
      <xdr:col>17</xdr:col>
      <xdr:colOff>209480</xdr:colOff>
      <xdr:row>66</xdr:row>
      <xdr:rowOff>56903</xdr:rowOff>
    </xdr:to>
    <xdr:pic>
      <xdr:nvPicPr>
        <xdr:cNvPr id="14" name="Image 13">
          <a:extLst>
            <a:ext uri="{FF2B5EF4-FFF2-40B4-BE49-F238E27FC236}">
              <a16:creationId xmlns:a16="http://schemas.microsoft.com/office/drawing/2014/main" id="{0FA09CA6-BBBF-48A6-A5B0-EE18DEC699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16315" y="12677891"/>
          <a:ext cx="979100" cy="933087"/>
        </a:xfrm>
        <a:prstGeom prst="rect">
          <a:avLst/>
        </a:prstGeom>
      </xdr:spPr>
    </xdr:pic>
    <xdr:clientData/>
  </xdr:twoCellAnchor>
  <xdr:twoCellAnchor editAs="oneCell">
    <xdr:from>
      <xdr:col>12</xdr:col>
      <xdr:colOff>476250</xdr:colOff>
      <xdr:row>59</xdr:row>
      <xdr:rowOff>72620</xdr:rowOff>
    </xdr:from>
    <xdr:to>
      <xdr:col>15</xdr:col>
      <xdr:colOff>38100</xdr:colOff>
      <xdr:row>65</xdr:row>
      <xdr:rowOff>1818</xdr:rowOff>
    </xdr:to>
    <xdr:pic>
      <xdr:nvPicPr>
        <xdr:cNvPr id="15" name="Image 14">
          <a:extLst>
            <a:ext uri="{FF2B5EF4-FFF2-40B4-BE49-F238E27FC236}">
              <a16:creationId xmlns:a16="http://schemas.microsoft.com/office/drawing/2014/main" id="{07857424-A496-4DC1-9523-E35627F113C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48475" y="12759920"/>
          <a:ext cx="1600200" cy="6683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showGridLines="0" tabSelected="1" topLeftCell="A8" zoomScaleNormal="100" zoomScaleSheetLayoutView="100" zoomScalePageLayoutView="200" workbookViewId="0">
      <selection activeCell="I19" sqref="I19"/>
    </sheetView>
  </sheetViews>
  <sheetFormatPr baseColWidth="10" defaultColWidth="10.88671875" defaultRowHeight="9.6" x14ac:dyDescent="0.2"/>
  <cols>
    <col min="1" max="1" width="15.6640625" style="1" customWidth="1"/>
    <col min="2" max="2" width="7.33203125" style="1" customWidth="1"/>
    <col min="3" max="4" width="6.33203125" style="1" customWidth="1"/>
    <col min="5" max="5" width="8.33203125" style="1" customWidth="1"/>
    <col min="6" max="6" width="2.33203125" style="1" customWidth="1"/>
    <col min="7" max="7" width="18.6640625" style="1" customWidth="1"/>
    <col min="8" max="8" width="4.33203125" style="1" customWidth="1"/>
    <col min="9" max="10" width="6.33203125" style="1" customWidth="1"/>
    <col min="11" max="11" width="8.33203125" style="1" customWidth="1"/>
    <col min="12" max="12" width="2.33203125" style="1" customWidth="1"/>
    <col min="13" max="13" width="11.44140625" style="1" customWidth="1"/>
    <col min="14" max="14" width="11.88671875" style="1" customWidth="1"/>
    <col min="15" max="16" width="6.33203125" style="1" customWidth="1"/>
    <col min="17" max="17" width="7.6640625" style="1" customWidth="1"/>
    <col min="18" max="18" width="5.6640625" style="1" customWidth="1"/>
    <col min="19" max="19" width="4.5546875" style="1" bestFit="1" customWidth="1"/>
    <col min="20" max="16384" width="10.88671875" style="1"/>
  </cols>
  <sheetData>
    <row r="1" spans="1:21" ht="18" x14ac:dyDescent="0.2">
      <c r="A1" s="168" t="s">
        <v>77</v>
      </c>
      <c r="B1" s="168"/>
      <c r="C1" s="168"/>
      <c r="D1" s="168"/>
      <c r="E1" s="168"/>
      <c r="F1" s="168"/>
      <c r="G1" s="168"/>
      <c r="H1" s="168"/>
      <c r="I1" s="168"/>
      <c r="J1" s="168"/>
      <c r="K1" s="168"/>
      <c r="L1" s="168"/>
      <c r="M1" s="168"/>
      <c r="N1" s="168"/>
      <c r="O1" s="168"/>
      <c r="P1" s="168"/>
      <c r="Q1" s="168"/>
      <c r="R1" s="16"/>
    </row>
    <row r="2" spans="1:21" ht="18" x14ac:dyDescent="0.2">
      <c r="A2" s="169" t="s">
        <v>31</v>
      </c>
      <c r="B2" s="169"/>
      <c r="C2" s="169"/>
      <c r="D2" s="169"/>
      <c r="E2" s="169"/>
      <c r="F2" s="169"/>
      <c r="G2" s="169"/>
      <c r="H2" s="169"/>
      <c r="I2" s="169"/>
      <c r="J2" s="169"/>
      <c r="K2" s="169"/>
      <c r="L2" s="169"/>
      <c r="M2" s="169"/>
      <c r="N2" s="169"/>
      <c r="O2" s="169"/>
      <c r="P2" s="169"/>
      <c r="Q2" s="169"/>
      <c r="R2" s="16"/>
    </row>
    <row r="3" spans="1:21" ht="14.4" thickBot="1" x14ac:dyDescent="0.25">
      <c r="A3" s="4"/>
      <c r="B3" s="4"/>
      <c r="C3" s="4"/>
      <c r="D3" s="4"/>
      <c r="E3" s="4"/>
      <c r="F3" s="4"/>
      <c r="G3" s="4"/>
      <c r="H3" s="4"/>
      <c r="I3" s="5"/>
      <c r="J3" s="5"/>
      <c r="K3" s="5"/>
      <c r="L3" s="5"/>
      <c r="M3" s="5"/>
      <c r="N3" s="5"/>
    </row>
    <row r="4" spans="1:21" ht="22.2" customHeight="1" thickBot="1" x14ac:dyDescent="0.25">
      <c r="A4" s="170" t="s">
        <v>85</v>
      </c>
      <c r="B4" s="171"/>
      <c r="C4" s="172"/>
      <c r="D4" s="172"/>
      <c r="E4" s="172"/>
      <c r="F4" s="172"/>
      <c r="G4" s="173"/>
      <c r="H4" s="4"/>
      <c r="I4" s="5"/>
      <c r="J4" s="6"/>
      <c r="K4" s="5"/>
      <c r="L4" s="5"/>
      <c r="M4" s="5"/>
      <c r="N4" s="5"/>
      <c r="S4" s="185"/>
      <c r="T4" s="185"/>
      <c r="U4" s="185"/>
    </row>
    <row r="5" spans="1:21" ht="23.4" customHeight="1" x14ac:dyDescent="0.2">
      <c r="A5" s="188" t="s">
        <v>51</v>
      </c>
      <c r="B5" s="189"/>
      <c r="C5" s="186"/>
      <c r="D5" s="186"/>
      <c r="E5" s="186"/>
      <c r="F5" s="186"/>
      <c r="G5" s="187"/>
      <c r="H5" s="17"/>
      <c r="I5" s="7"/>
      <c r="J5" s="15"/>
      <c r="K5" s="15"/>
      <c r="L5" s="15"/>
      <c r="M5" s="15"/>
      <c r="N5" s="15"/>
      <c r="O5" s="15"/>
      <c r="P5" s="15"/>
      <c r="Q5" s="15"/>
      <c r="R5" s="15"/>
      <c r="S5" s="8"/>
    </row>
    <row r="6" spans="1:21" ht="18" customHeight="1" x14ac:dyDescent="0.2">
      <c r="A6" s="191" t="s">
        <v>52</v>
      </c>
      <c r="B6" s="192"/>
      <c r="C6" s="178"/>
      <c r="D6" s="178"/>
      <c r="E6" s="178"/>
      <c r="F6" s="178"/>
      <c r="G6" s="179"/>
      <c r="H6" s="17"/>
      <c r="I6" s="7"/>
      <c r="J6" s="15"/>
      <c r="K6" s="15"/>
      <c r="L6" s="15"/>
      <c r="M6" s="15"/>
      <c r="N6" s="15"/>
      <c r="O6" s="15"/>
      <c r="P6" s="15"/>
      <c r="Q6" s="15"/>
      <c r="R6" s="15"/>
      <c r="S6" s="8"/>
    </row>
    <row r="7" spans="1:21" ht="24" customHeight="1" x14ac:dyDescent="0.2">
      <c r="A7" s="191" t="s">
        <v>53</v>
      </c>
      <c r="B7" s="192"/>
      <c r="C7" s="180"/>
      <c r="D7" s="180"/>
      <c r="E7" s="180"/>
      <c r="F7" s="180"/>
      <c r="G7" s="181"/>
      <c r="H7" s="18"/>
      <c r="I7" s="7"/>
      <c r="J7" s="15"/>
      <c r="K7" s="15"/>
      <c r="L7" s="15"/>
      <c r="M7" s="15"/>
      <c r="N7" s="15"/>
      <c r="O7" s="15"/>
      <c r="P7" s="15"/>
      <c r="Q7" s="15"/>
      <c r="R7" s="15"/>
      <c r="S7" s="9"/>
    </row>
    <row r="8" spans="1:21" ht="28.95" customHeight="1" x14ac:dyDescent="0.2">
      <c r="A8" s="191" t="s">
        <v>62</v>
      </c>
      <c r="B8" s="192"/>
      <c r="C8" s="182"/>
      <c r="D8" s="183"/>
      <c r="E8" s="183"/>
      <c r="F8" s="183"/>
      <c r="G8" s="184"/>
      <c r="H8" s="17"/>
      <c r="I8" s="7"/>
      <c r="J8" s="15"/>
      <c r="K8" s="15"/>
      <c r="L8" s="15"/>
      <c r="M8" s="15"/>
      <c r="N8" s="15"/>
      <c r="O8" s="15"/>
      <c r="P8" s="15"/>
      <c r="Q8" s="15"/>
      <c r="R8" s="15"/>
      <c r="S8" s="8"/>
    </row>
    <row r="9" spans="1:21" ht="25.2" customHeight="1" x14ac:dyDescent="0.2">
      <c r="A9" s="191" t="s">
        <v>61</v>
      </c>
      <c r="B9" s="192"/>
      <c r="C9" s="178"/>
      <c r="D9" s="178"/>
      <c r="E9" s="178"/>
      <c r="F9" s="178"/>
      <c r="G9" s="179"/>
      <c r="H9" s="17"/>
      <c r="I9" s="7"/>
      <c r="K9" s="7"/>
      <c r="L9" s="7"/>
      <c r="M9" s="7"/>
      <c r="N9" s="7"/>
      <c r="O9" s="7"/>
      <c r="P9" s="7"/>
      <c r="Q9" s="7"/>
      <c r="R9" s="7"/>
      <c r="S9" s="8"/>
    </row>
    <row r="10" spans="1:21" ht="24" customHeight="1" x14ac:dyDescent="0.2">
      <c r="A10" s="191" t="s">
        <v>54</v>
      </c>
      <c r="B10" s="192"/>
      <c r="C10" s="180"/>
      <c r="D10" s="180"/>
      <c r="E10" s="180"/>
      <c r="F10" s="180"/>
      <c r="G10" s="181"/>
      <c r="H10" s="18"/>
      <c r="I10" s="196"/>
      <c r="J10" s="196"/>
      <c r="K10" s="196"/>
      <c r="L10" s="196"/>
      <c r="M10" s="196"/>
      <c r="N10" s="196"/>
      <c r="O10" s="196"/>
      <c r="P10" s="196"/>
      <c r="Q10" s="196"/>
      <c r="S10" s="9"/>
    </row>
    <row r="11" spans="1:21" ht="14.4" customHeight="1" x14ac:dyDescent="0.2">
      <c r="A11" s="191" t="s">
        <v>55</v>
      </c>
      <c r="B11" s="192"/>
      <c r="C11" s="157"/>
      <c r="D11" s="157"/>
      <c r="E11" s="157"/>
      <c r="F11" s="157"/>
      <c r="G11" s="158"/>
      <c r="H11" s="19"/>
      <c r="I11" s="177"/>
      <c r="J11" s="177"/>
      <c r="K11" s="177"/>
      <c r="L11" s="147"/>
      <c r="M11" s="148"/>
      <c r="N11" s="177"/>
      <c r="O11" s="177"/>
      <c r="P11" s="147"/>
      <c r="Q11" s="148"/>
      <c r="S11" s="8"/>
    </row>
    <row r="12" spans="1:21" s="2" customFormat="1" ht="14.4" customHeight="1" thickBot="1" x14ac:dyDescent="0.25">
      <c r="A12" s="193" t="s">
        <v>56</v>
      </c>
      <c r="B12" s="194"/>
      <c r="C12" s="159"/>
      <c r="D12" s="159"/>
      <c r="E12" s="159"/>
      <c r="F12" s="159"/>
      <c r="G12" s="160"/>
      <c r="H12" s="20"/>
      <c r="I12" s="149"/>
      <c r="J12" s="149"/>
      <c r="K12" s="149"/>
      <c r="L12" s="147"/>
      <c r="M12" s="148"/>
      <c r="N12" s="177"/>
      <c r="O12" s="177"/>
      <c r="P12" s="147"/>
      <c r="Q12" s="148"/>
      <c r="S12" s="10"/>
    </row>
    <row r="13" spans="1:21" s="2" customFormat="1" ht="14.4" customHeight="1" x14ac:dyDescent="0.2">
      <c r="A13" s="67"/>
      <c r="B13" s="67"/>
      <c r="C13" s="68"/>
      <c r="D13" s="68"/>
      <c r="E13" s="68"/>
      <c r="F13" s="68"/>
      <c r="G13" s="68"/>
      <c r="H13" s="20"/>
      <c r="I13" s="65"/>
      <c r="J13" s="65"/>
      <c r="K13" s="65"/>
      <c r="L13" s="63"/>
      <c r="M13" s="64"/>
      <c r="N13" s="66"/>
      <c r="O13" s="66"/>
      <c r="P13" s="63"/>
      <c r="Q13" s="64"/>
      <c r="S13" s="10"/>
    </row>
    <row r="14" spans="1:21" ht="14.4" customHeight="1" thickBot="1" x14ac:dyDescent="0.25">
      <c r="A14" s="190"/>
      <c r="B14" s="190"/>
      <c r="C14" s="190"/>
      <c r="D14" s="190"/>
      <c r="E14" s="190"/>
      <c r="F14" s="190"/>
      <c r="G14" s="190"/>
      <c r="H14" s="69"/>
      <c r="I14" s="176"/>
      <c r="J14" s="176"/>
      <c r="K14" s="176"/>
      <c r="L14" s="195"/>
      <c r="M14" s="146"/>
      <c r="N14" s="146"/>
      <c r="O14" s="146"/>
      <c r="P14" s="146"/>
      <c r="Q14" s="146"/>
    </row>
    <row r="15" spans="1:21" s="3" customFormat="1" ht="12.15" customHeight="1" x14ac:dyDescent="0.3">
      <c r="A15" s="140" t="s">
        <v>74</v>
      </c>
      <c r="B15" s="141"/>
      <c r="C15" s="141"/>
      <c r="D15" s="141"/>
      <c r="E15" s="141"/>
      <c r="F15" s="141"/>
      <c r="G15" s="141"/>
      <c r="H15" s="141"/>
      <c r="I15" s="141"/>
      <c r="J15" s="141"/>
      <c r="K15" s="141"/>
      <c r="L15" s="141"/>
      <c r="M15" s="141"/>
      <c r="N15" s="141"/>
      <c r="O15" s="141"/>
      <c r="P15" s="141"/>
      <c r="Q15" s="141"/>
      <c r="R15" s="11"/>
    </row>
    <row r="16" spans="1:21" s="3" customFormat="1" ht="17.399999999999999" customHeight="1" thickBot="1" x14ac:dyDescent="0.35">
      <c r="A16" s="142"/>
      <c r="B16" s="143"/>
      <c r="C16" s="143"/>
      <c r="D16" s="143"/>
      <c r="E16" s="143"/>
      <c r="F16" s="143"/>
      <c r="G16" s="143"/>
      <c r="H16" s="143"/>
      <c r="I16" s="143"/>
      <c r="J16" s="143"/>
      <c r="K16" s="143"/>
      <c r="L16" s="143"/>
      <c r="M16" s="143"/>
      <c r="N16" s="143"/>
      <c r="O16" s="143"/>
      <c r="P16" s="143"/>
      <c r="Q16" s="143"/>
      <c r="R16" s="11"/>
    </row>
    <row r="17" spans="1:18" s="3" customFormat="1" ht="12" x14ac:dyDescent="0.3">
      <c r="A17" s="60"/>
      <c r="B17" s="60"/>
      <c r="C17" s="60"/>
      <c r="D17" s="60"/>
      <c r="E17" s="60"/>
      <c r="F17" s="60"/>
      <c r="G17" s="60"/>
      <c r="H17" s="60"/>
      <c r="I17" s="60"/>
      <c r="J17" s="60"/>
      <c r="K17" s="60"/>
      <c r="L17" s="60"/>
      <c r="M17" s="60"/>
      <c r="N17" s="60"/>
      <c r="O17" s="60"/>
      <c r="P17" s="60"/>
      <c r="Q17" s="60"/>
      <c r="R17" s="11"/>
    </row>
    <row r="18" spans="1:18" s="3" customFormat="1" ht="27" customHeight="1" x14ac:dyDescent="0.3">
      <c r="A18" s="144" t="s">
        <v>32</v>
      </c>
      <c r="B18" s="145"/>
      <c r="C18" s="28" t="s">
        <v>71</v>
      </c>
      <c r="D18" s="28" t="s">
        <v>69</v>
      </c>
      <c r="E18" s="28" t="s">
        <v>72</v>
      </c>
      <c r="F18" s="29"/>
      <c r="G18" s="144" t="s">
        <v>34</v>
      </c>
      <c r="H18" s="145"/>
      <c r="I18" s="28" t="s">
        <v>71</v>
      </c>
      <c r="J18" s="28" t="s">
        <v>69</v>
      </c>
      <c r="K18" s="28" t="s">
        <v>72</v>
      </c>
      <c r="L18" s="31"/>
      <c r="M18" s="144" t="s">
        <v>33</v>
      </c>
      <c r="N18" s="145"/>
      <c r="O18" s="28" t="s">
        <v>71</v>
      </c>
      <c r="P18" s="28" t="s">
        <v>69</v>
      </c>
      <c r="Q18" s="28" t="s">
        <v>72</v>
      </c>
    </row>
    <row r="19" spans="1:18" s="3" customFormat="1" ht="27" customHeight="1" x14ac:dyDescent="0.3">
      <c r="A19" s="153" t="s">
        <v>35</v>
      </c>
      <c r="B19" s="154"/>
      <c r="C19" s="33">
        <v>44</v>
      </c>
      <c r="D19" s="34"/>
      <c r="E19" s="35">
        <f t="shared" ref="E19:E24" si="0">D19*C19</f>
        <v>0</v>
      </c>
      <c r="F19" s="31"/>
      <c r="G19" s="165" t="s">
        <v>1</v>
      </c>
      <c r="H19" s="166"/>
      <c r="I19" s="33">
        <v>45</v>
      </c>
      <c r="J19" s="34"/>
      <c r="K19" s="35">
        <f t="shared" ref="K19:K27" si="1">J19*I19</f>
        <v>0</v>
      </c>
      <c r="L19" s="40"/>
      <c r="M19" s="165" t="s">
        <v>60</v>
      </c>
      <c r="N19" s="166"/>
      <c r="O19" s="33">
        <f>C19</f>
        <v>44</v>
      </c>
      <c r="P19" s="34"/>
      <c r="Q19" s="81">
        <f t="shared" ref="Q19:Q23" si="2">P19*O19</f>
        <v>0</v>
      </c>
    </row>
    <row r="20" spans="1:18" s="3" customFormat="1" ht="27" customHeight="1" x14ac:dyDescent="0.3">
      <c r="A20" s="153" t="s">
        <v>36</v>
      </c>
      <c r="B20" s="154"/>
      <c r="C20" s="33">
        <v>44</v>
      </c>
      <c r="D20" s="34"/>
      <c r="E20" s="35">
        <f t="shared" si="0"/>
        <v>0</v>
      </c>
      <c r="F20" s="31"/>
      <c r="G20" s="163" t="s">
        <v>2</v>
      </c>
      <c r="H20" s="164"/>
      <c r="I20" s="33">
        <v>45</v>
      </c>
      <c r="J20" s="34"/>
      <c r="K20" s="35">
        <f t="shared" si="1"/>
        <v>0</v>
      </c>
      <c r="L20" s="40"/>
      <c r="M20" s="165" t="s">
        <v>44</v>
      </c>
      <c r="N20" s="166"/>
      <c r="O20" s="33">
        <f>O$19</f>
        <v>44</v>
      </c>
      <c r="P20" s="34"/>
      <c r="Q20" s="81">
        <f t="shared" si="2"/>
        <v>0</v>
      </c>
    </row>
    <row r="21" spans="1:18" s="3" customFormat="1" ht="27" customHeight="1" x14ac:dyDescent="0.3">
      <c r="A21" s="153" t="s">
        <v>40</v>
      </c>
      <c r="B21" s="154"/>
      <c r="C21" s="33">
        <v>44</v>
      </c>
      <c r="D21" s="34"/>
      <c r="E21" s="35">
        <f t="shared" si="0"/>
        <v>0</v>
      </c>
      <c r="F21" s="31"/>
      <c r="G21" s="163" t="s">
        <v>29</v>
      </c>
      <c r="H21" s="164"/>
      <c r="I21" s="33">
        <v>45</v>
      </c>
      <c r="J21" s="34"/>
      <c r="K21" s="35">
        <f t="shared" si="1"/>
        <v>0</v>
      </c>
      <c r="L21" s="40"/>
      <c r="M21" s="165" t="s">
        <v>4</v>
      </c>
      <c r="N21" s="166"/>
      <c r="O21" s="33">
        <f t="shared" ref="O21:O28" si="3">O$19</f>
        <v>44</v>
      </c>
      <c r="P21" s="34"/>
      <c r="Q21" s="81">
        <f t="shared" si="2"/>
        <v>0</v>
      </c>
    </row>
    <row r="22" spans="1:18" s="3" customFormat="1" ht="13.8" x14ac:dyDescent="0.3">
      <c r="A22" s="153" t="s">
        <v>22</v>
      </c>
      <c r="B22" s="154"/>
      <c r="C22" s="33">
        <v>44</v>
      </c>
      <c r="D22" s="34"/>
      <c r="E22" s="35">
        <f t="shared" si="0"/>
        <v>0</v>
      </c>
      <c r="F22" s="31"/>
      <c r="G22" s="163" t="s">
        <v>48</v>
      </c>
      <c r="H22" s="164"/>
      <c r="I22" s="33">
        <v>45</v>
      </c>
      <c r="J22" s="34"/>
      <c r="K22" s="35">
        <f t="shared" si="1"/>
        <v>0</v>
      </c>
      <c r="L22" s="40"/>
      <c r="M22" s="165" t="s">
        <v>5</v>
      </c>
      <c r="N22" s="166"/>
      <c r="O22" s="33">
        <f t="shared" si="3"/>
        <v>44</v>
      </c>
      <c r="P22" s="34"/>
      <c r="Q22" s="81">
        <f t="shared" si="2"/>
        <v>0</v>
      </c>
    </row>
    <row r="23" spans="1:18" s="3" customFormat="1" ht="27" customHeight="1" x14ac:dyDescent="0.3">
      <c r="A23" s="153" t="s">
        <v>50</v>
      </c>
      <c r="B23" s="154"/>
      <c r="C23" s="33">
        <v>44</v>
      </c>
      <c r="D23" s="34"/>
      <c r="E23" s="35">
        <f t="shared" si="0"/>
        <v>0</v>
      </c>
      <c r="F23" s="31"/>
      <c r="G23" s="163" t="s">
        <v>42</v>
      </c>
      <c r="H23" s="164"/>
      <c r="I23" s="33">
        <v>45</v>
      </c>
      <c r="J23" s="34"/>
      <c r="K23" s="35">
        <f t="shared" si="1"/>
        <v>0</v>
      </c>
      <c r="L23" s="40"/>
      <c r="M23" s="165" t="s">
        <v>6</v>
      </c>
      <c r="N23" s="166"/>
      <c r="O23" s="33">
        <f t="shared" si="3"/>
        <v>44</v>
      </c>
      <c r="P23" s="34"/>
      <c r="Q23" s="81">
        <f t="shared" si="2"/>
        <v>0</v>
      </c>
    </row>
    <row r="24" spans="1:18" s="3" customFormat="1" ht="13.8" x14ac:dyDescent="0.3">
      <c r="A24" s="153" t="s">
        <v>46</v>
      </c>
      <c r="B24" s="154"/>
      <c r="C24" s="33">
        <v>44</v>
      </c>
      <c r="D24" s="34"/>
      <c r="E24" s="35">
        <f t="shared" si="0"/>
        <v>0</v>
      </c>
      <c r="F24" s="31"/>
      <c r="G24" s="163" t="s">
        <v>3</v>
      </c>
      <c r="H24" s="164"/>
      <c r="I24" s="33">
        <v>45</v>
      </c>
      <c r="J24" s="34"/>
      <c r="K24" s="35">
        <f t="shared" si="1"/>
        <v>0</v>
      </c>
      <c r="L24" s="40"/>
      <c r="M24" s="165" t="s">
        <v>8</v>
      </c>
      <c r="N24" s="166"/>
      <c r="O24" s="33">
        <f t="shared" si="3"/>
        <v>44</v>
      </c>
      <c r="P24" s="34"/>
      <c r="Q24" s="78">
        <f>P24*O24</f>
        <v>0</v>
      </c>
      <c r="R24" s="21"/>
    </row>
    <row r="25" spans="1:18" s="3" customFormat="1" ht="27" customHeight="1" x14ac:dyDescent="0.3">
      <c r="A25" s="153" t="s">
        <v>20</v>
      </c>
      <c r="B25" s="154"/>
      <c r="C25" s="33">
        <v>44</v>
      </c>
      <c r="D25" s="34"/>
      <c r="E25" s="35">
        <f t="shared" ref="E25:E31" si="4">D25*C25</f>
        <v>0</v>
      </c>
      <c r="F25" s="31"/>
      <c r="G25" s="163" t="s">
        <v>39</v>
      </c>
      <c r="H25" s="164"/>
      <c r="I25" s="33">
        <v>45</v>
      </c>
      <c r="J25" s="34"/>
      <c r="K25" s="35">
        <f t="shared" si="1"/>
        <v>0</v>
      </c>
      <c r="L25" s="40"/>
      <c r="M25" s="165" t="s">
        <v>26</v>
      </c>
      <c r="N25" s="166"/>
      <c r="O25" s="33">
        <f t="shared" si="3"/>
        <v>44</v>
      </c>
      <c r="P25" s="34"/>
      <c r="Q25" s="78">
        <f>P25*O25</f>
        <v>0</v>
      </c>
    </row>
    <row r="26" spans="1:18" s="3" customFormat="1" ht="27" customHeight="1" x14ac:dyDescent="0.3">
      <c r="A26" s="153" t="s">
        <v>41</v>
      </c>
      <c r="B26" s="154"/>
      <c r="C26" s="33">
        <v>44</v>
      </c>
      <c r="D26" s="34"/>
      <c r="E26" s="35">
        <f t="shared" si="4"/>
        <v>0</v>
      </c>
      <c r="F26" s="31"/>
      <c r="G26" s="163" t="s">
        <v>58</v>
      </c>
      <c r="H26" s="164"/>
      <c r="I26" s="33">
        <v>45</v>
      </c>
      <c r="J26" s="34"/>
      <c r="K26" s="35">
        <f t="shared" si="1"/>
        <v>0</v>
      </c>
      <c r="L26" s="40"/>
      <c r="M26" s="165" t="s">
        <v>7</v>
      </c>
      <c r="N26" s="166"/>
      <c r="O26" s="33">
        <f t="shared" si="3"/>
        <v>44</v>
      </c>
      <c r="P26" s="34"/>
      <c r="Q26" s="78">
        <f>P26*O26</f>
        <v>0</v>
      </c>
    </row>
    <row r="27" spans="1:18" s="3" customFormat="1" ht="13.8" x14ac:dyDescent="0.3">
      <c r="A27" s="153" t="s">
        <v>75</v>
      </c>
      <c r="B27" s="154"/>
      <c r="C27" s="33">
        <v>44</v>
      </c>
      <c r="D27" s="34"/>
      <c r="E27" s="35">
        <f t="shared" si="4"/>
        <v>0</v>
      </c>
      <c r="F27" s="31"/>
      <c r="G27" s="163" t="s">
        <v>30</v>
      </c>
      <c r="H27" s="164"/>
      <c r="I27" s="33">
        <v>45</v>
      </c>
      <c r="J27" s="34"/>
      <c r="K27" s="35">
        <f t="shared" si="1"/>
        <v>0</v>
      </c>
      <c r="L27" s="40"/>
      <c r="M27" s="165" t="s">
        <v>16</v>
      </c>
      <c r="N27" s="166"/>
      <c r="O27" s="33">
        <f t="shared" si="3"/>
        <v>44</v>
      </c>
      <c r="P27" s="34"/>
      <c r="Q27" s="81">
        <f>P27*O27</f>
        <v>0</v>
      </c>
    </row>
    <row r="28" spans="1:18" s="3" customFormat="1" ht="13.8" x14ac:dyDescent="0.3">
      <c r="A28" s="153" t="s">
        <v>38</v>
      </c>
      <c r="B28" s="154"/>
      <c r="C28" s="33">
        <v>44</v>
      </c>
      <c r="D28" s="34"/>
      <c r="E28" s="35">
        <f t="shared" si="4"/>
        <v>0</v>
      </c>
      <c r="F28" s="31"/>
      <c r="G28" s="161" t="s">
        <v>21</v>
      </c>
      <c r="H28" s="162"/>
      <c r="I28" s="33">
        <v>45</v>
      </c>
      <c r="J28" s="34"/>
      <c r="K28" s="35">
        <f>J28*I28</f>
        <v>0</v>
      </c>
      <c r="L28" s="40"/>
      <c r="M28" s="165" t="s">
        <v>9</v>
      </c>
      <c r="N28" s="166"/>
      <c r="O28" s="33">
        <f t="shared" si="3"/>
        <v>44</v>
      </c>
      <c r="P28" s="34"/>
      <c r="Q28" s="81">
        <f>P28*O28</f>
        <v>0</v>
      </c>
    </row>
    <row r="29" spans="1:18" s="3" customFormat="1" ht="13.8" x14ac:dyDescent="0.3">
      <c r="A29" s="153" t="s">
        <v>17</v>
      </c>
      <c r="B29" s="154"/>
      <c r="C29" s="33">
        <v>44</v>
      </c>
      <c r="D29" s="34"/>
      <c r="E29" s="35">
        <f t="shared" si="4"/>
        <v>0</v>
      </c>
      <c r="F29" s="31"/>
      <c r="G29" s="163" t="s">
        <v>59</v>
      </c>
      <c r="H29" s="164"/>
      <c r="I29" s="33">
        <v>45</v>
      </c>
      <c r="J29" s="34"/>
      <c r="K29" s="35">
        <f>J29*I29</f>
        <v>0</v>
      </c>
      <c r="L29" s="40"/>
      <c r="M29" s="167" t="s">
        <v>64</v>
      </c>
      <c r="N29" s="167"/>
      <c r="O29" s="37"/>
      <c r="P29" s="38">
        <f>SUM(P19:P28)</f>
        <v>0</v>
      </c>
      <c r="Q29" s="79">
        <f>SUM(Q19:Q28)</f>
        <v>0</v>
      </c>
    </row>
    <row r="30" spans="1:18" s="3" customFormat="1" ht="13.8" x14ac:dyDescent="0.3">
      <c r="A30" s="153" t="s">
        <v>24</v>
      </c>
      <c r="B30" s="154"/>
      <c r="C30" s="33">
        <v>44</v>
      </c>
      <c r="D30" s="34"/>
      <c r="E30" s="35">
        <f t="shared" si="4"/>
        <v>0</v>
      </c>
      <c r="F30" s="31"/>
      <c r="G30" s="163" t="s">
        <v>43</v>
      </c>
      <c r="H30" s="164"/>
      <c r="I30" s="33">
        <v>45</v>
      </c>
      <c r="J30" s="34"/>
      <c r="K30" s="35">
        <f>J30*I30</f>
        <v>0</v>
      </c>
      <c r="L30" s="40"/>
      <c r="M30" s="14"/>
      <c r="N30" s="14"/>
      <c r="O30" s="14"/>
      <c r="P30" s="14"/>
      <c r="Q30" s="22"/>
    </row>
    <row r="31" spans="1:18" s="3" customFormat="1" ht="13.8" x14ac:dyDescent="0.3">
      <c r="A31" s="153" t="s">
        <v>23</v>
      </c>
      <c r="B31" s="154"/>
      <c r="C31" s="33">
        <v>44</v>
      </c>
      <c r="D31" s="34"/>
      <c r="E31" s="35">
        <f t="shared" si="4"/>
        <v>0</v>
      </c>
      <c r="F31" s="31"/>
      <c r="G31" s="167" t="s">
        <v>65</v>
      </c>
      <c r="H31" s="167"/>
      <c r="I31" s="37"/>
      <c r="J31" s="38">
        <f>SUM(J19:J30)</f>
        <v>0</v>
      </c>
      <c r="K31" s="39">
        <f>SUM(K19:K30)</f>
        <v>0</v>
      </c>
      <c r="L31" s="40"/>
      <c r="M31" s="197" t="s">
        <v>49</v>
      </c>
      <c r="N31" s="198"/>
      <c r="O31" s="28" t="s">
        <v>71</v>
      </c>
      <c r="P31" s="28" t="s">
        <v>69</v>
      </c>
      <c r="Q31" s="80" t="s">
        <v>72</v>
      </c>
    </row>
    <row r="32" spans="1:18" s="3" customFormat="1" ht="13.8" x14ac:dyDescent="0.3">
      <c r="A32" s="153" t="s">
        <v>47</v>
      </c>
      <c r="B32" s="154"/>
      <c r="C32" s="33">
        <v>44</v>
      </c>
      <c r="D32" s="34"/>
      <c r="E32" s="35">
        <f>D32*C32</f>
        <v>0</v>
      </c>
      <c r="F32" s="31"/>
      <c r="G32" s="14"/>
      <c r="H32" s="14"/>
      <c r="I32" s="14"/>
      <c r="J32" s="14"/>
      <c r="K32" s="22"/>
      <c r="L32" s="43"/>
      <c r="M32" s="153" t="s">
        <v>14</v>
      </c>
      <c r="N32" s="154"/>
      <c r="O32" s="33">
        <v>69</v>
      </c>
      <c r="P32" s="34"/>
      <c r="Q32" s="78">
        <f>P32*O32</f>
        <v>0</v>
      </c>
    </row>
    <row r="33" spans="1:17" s="3" customFormat="1" ht="13.8" x14ac:dyDescent="0.3">
      <c r="A33" s="153" t="s">
        <v>0</v>
      </c>
      <c r="B33" s="154"/>
      <c r="C33" s="33">
        <v>44</v>
      </c>
      <c r="D33" s="34"/>
      <c r="E33" s="35">
        <f>D33*C33</f>
        <v>0</v>
      </c>
      <c r="F33" s="31"/>
      <c r="G33" s="30" t="s">
        <v>15</v>
      </c>
      <c r="H33" s="27"/>
      <c r="I33" s="28" t="s">
        <v>71</v>
      </c>
      <c r="J33" s="28" t="s">
        <v>69</v>
      </c>
      <c r="K33" s="28" t="s">
        <v>72</v>
      </c>
      <c r="L33" s="14"/>
      <c r="M33" s="153" t="s">
        <v>76</v>
      </c>
      <c r="N33" s="154"/>
      <c r="O33" s="33">
        <v>69</v>
      </c>
      <c r="P33" s="34"/>
      <c r="Q33" s="78">
        <f>P33*O33</f>
        <v>0</v>
      </c>
    </row>
    <row r="34" spans="1:17" s="3" customFormat="1" ht="13.8" x14ac:dyDescent="0.3">
      <c r="A34" s="153" t="s">
        <v>18</v>
      </c>
      <c r="B34" s="154"/>
      <c r="C34" s="33">
        <v>44</v>
      </c>
      <c r="D34" s="34"/>
      <c r="E34" s="35">
        <f>D34*C34</f>
        <v>0</v>
      </c>
      <c r="F34" s="31"/>
      <c r="G34" s="44" t="s">
        <v>28</v>
      </c>
      <c r="H34" s="32"/>
      <c r="I34" s="33">
        <v>45</v>
      </c>
      <c r="J34" s="34"/>
      <c r="K34" s="35">
        <f>J34*I34</f>
        <v>0</v>
      </c>
      <c r="L34" s="14"/>
      <c r="M34" s="174" t="s">
        <v>67</v>
      </c>
      <c r="N34" s="175"/>
      <c r="O34" s="37"/>
      <c r="P34" s="37">
        <f>SUM(P32:P33)</f>
        <v>0</v>
      </c>
      <c r="Q34" s="75">
        <f>SUM(Q32:Q33)</f>
        <v>0</v>
      </c>
    </row>
    <row r="35" spans="1:17" s="3" customFormat="1" ht="13.8" x14ac:dyDescent="0.3">
      <c r="A35" s="153" t="s">
        <v>27</v>
      </c>
      <c r="B35" s="154"/>
      <c r="C35" s="33">
        <v>44</v>
      </c>
      <c r="D35" s="34"/>
      <c r="E35" s="35">
        <f>D35*C35</f>
        <v>0</v>
      </c>
      <c r="F35" s="31"/>
      <c r="G35" s="44" t="s">
        <v>10</v>
      </c>
      <c r="H35" s="32"/>
      <c r="I35" s="33">
        <v>45</v>
      </c>
      <c r="J35" s="34"/>
      <c r="K35" s="35">
        <f>J35*I35</f>
        <v>0</v>
      </c>
      <c r="L35" s="14"/>
      <c r="M35" s="14"/>
      <c r="N35" s="14"/>
      <c r="O35" s="14"/>
      <c r="P35" s="14"/>
      <c r="Q35" s="22"/>
    </row>
    <row r="36" spans="1:17" s="3" customFormat="1" ht="13.8" x14ac:dyDescent="0.3">
      <c r="A36" s="174" t="s">
        <v>63</v>
      </c>
      <c r="B36" s="175"/>
      <c r="C36" s="37"/>
      <c r="D36" s="38">
        <f>SUM(D19:D35)</f>
        <v>0</v>
      </c>
      <c r="E36" s="39">
        <f>SUM(E19:E35)</f>
        <v>0</v>
      </c>
      <c r="F36" s="31"/>
      <c r="G36" s="48" t="s">
        <v>13</v>
      </c>
      <c r="H36" s="49"/>
      <c r="I36" s="33">
        <v>45</v>
      </c>
      <c r="J36" s="50"/>
      <c r="K36" s="51">
        <f t="shared" ref="K36" si="5">J36*I36</f>
        <v>0</v>
      </c>
      <c r="L36" s="14"/>
    </row>
    <row r="37" spans="1:17" s="3" customFormat="1" ht="13.8" x14ac:dyDescent="0.3">
      <c r="A37" s="14"/>
      <c r="B37" s="14"/>
      <c r="C37" s="14"/>
      <c r="D37" s="14"/>
      <c r="E37" s="22"/>
      <c r="F37" s="43"/>
      <c r="G37" s="155" t="s">
        <v>19</v>
      </c>
      <c r="H37" s="156"/>
      <c r="I37" s="33">
        <v>45</v>
      </c>
      <c r="J37" s="34"/>
      <c r="K37" s="35">
        <f>J37*I37</f>
        <v>0</v>
      </c>
      <c r="L37" s="14"/>
      <c r="M37" s="41" t="s">
        <v>57</v>
      </c>
      <c r="N37" s="42"/>
      <c r="O37" s="28" t="s">
        <v>71</v>
      </c>
      <c r="P37" s="28" t="s">
        <v>69</v>
      </c>
      <c r="Q37" s="80" t="s">
        <v>72</v>
      </c>
    </row>
    <row r="38" spans="1:17" s="3" customFormat="1" ht="13.95" customHeight="1" x14ac:dyDescent="0.3">
      <c r="A38" s="77"/>
      <c r="B38" s="77"/>
      <c r="C38" s="77"/>
      <c r="D38" s="77"/>
      <c r="E38" s="77"/>
      <c r="F38" s="31"/>
      <c r="G38" s="153" t="s">
        <v>25</v>
      </c>
      <c r="H38" s="154"/>
      <c r="I38" s="33">
        <v>45</v>
      </c>
      <c r="J38" s="34"/>
      <c r="K38" s="35">
        <f>J38*I38</f>
        <v>0</v>
      </c>
      <c r="L38" s="31"/>
      <c r="M38" s="62" t="s">
        <v>45</v>
      </c>
      <c r="N38" s="32"/>
      <c r="O38" s="46">
        <v>75</v>
      </c>
      <c r="P38" s="34"/>
      <c r="Q38" s="47">
        <f>P38*O38</f>
        <v>0</v>
      </c>
    </row>
    <row r="39" spans="1:17" s="3" customFormat="1" ht="13.8" x14ac:dyDescent="0.3">
      <c r="A39" s="77"/>
      <c r="B39" s="77"/>
      <c r="C39" s="77"/>
      <c r="D39" s="77"/>
      <c r="E39" s="77"/>
      <c r="F39" s="31"/>
      <c r="G39" s="44" t="s">
        <v>11</v>
      </c>
      <c r="H39" s="32"/>
      <c r="I39" s="33">
        <v>45</v>
      </c>
      <c r="J39" s="34"/>
      <c r="K39" s="35">
        <f>J39*I39</f>
        <v>0</v>
      </c>
      <c r="L39" s="40"/>
      <c r="M39" s="161" t="s">
        <v>37</v>
      </c>
      <c r="N39" s="162"/>
      <c r="O39" s="46">
        <v>46</v>
      </c>
      <c r="P39" s="34"/>
      <c r="Q39" s="47">
        <f>P39*O39</f>
        <v>0</v>
      </c>
    </row>
    <row r="40" spans="1:17" s="3" customFormat="1" ht="13.8" x14ac:dyDescent="0.3">
      <c r="A40" s="77"/>
      <c r="B40" s="77"/>
      <c r="C40" s="77"/>
      <c r="D40" s="77"/>
      <c r="E40" s="77"/>
      <c r="F40" s="31"/>
      <c r="G40" s="153" t="s">
        <v>12</v>
      </c>
      <c r="H40" s="154"/>
      <c r="I40" s="33">
        <v>45</v>
      </c>
      <c r="J40" s="34"/>
      <c r="K40" s="35">
        <f>J40*I40</f>
        <v>0</v>
      </c>
      <c r="L40" s="40"/>
      <c r="M40" s="161" t="s">
        <v>73</v>
      </c>
      <c r="N40" s="162"/>
      <c r="O40" s="46">
        <v>68</v>
      </c>
      <c r="P40" s="34"/>
      <c r="Q40" s="47">
        <f>P40*O40</f>
        <v>0</v>
      </c>
    </row>
    <row r="41" spans="1:17" s="3" customFormat="1" ht="13.8" x14ac:dyDescent="0.3">
      <c r="A41" s="77"/>
      <c r="B41" s="77"/>
      <c r="C41" s="77"/>
      <c r="D41" s="77"/>
      <c r="E41" s="77"/>
      <c r="F41" s="76"/>
      <c r="G41" s="174" t="s">
        <v>66</v>
      </c>
      <c r="H41" s="175"/>
      <c r="I41" s="37"/>
      <c r="J41" s="38">
        <f>SUM(J34:J40)</f>
        <v>0</v>
      </c>
      <c r="K41" s="39">
        <f>SUM(K34:K40)</f>
        <v>0</v>
      </c>
      <c r="L41" s="61"/>
      <c r="M41" s="45" t="s">
        <v>68</v>
      </c>
      <c r="N41" s="36"/>
      <c r="O41" s="37"/>
      <c r="P41" s="38">
        <f>SUM(P38:P40)</f>
        <v>0</v>
      </c>
      <c r="Q41" s="75">
        <f>SUM(Q38:Q40)</f>
        <v>0</v>
      </c>
    </row>
    <row r="42" spans="1:17" s="3" customFormat="1" ht="12" x14ac:dyDescent="0.3">
      <c r="A42" s="23"/>
      <c r="B42" s="23"/>
      <c r="C42" s="23"/>
      <c r="D42" s="23"/>
      <c r="E42" s="23"/>
      <c r="F42" s="24"/>
      <c r="G42" s="23"/>
      <c r="H42" s="23"/>
      <c r="I42" s="23"/>
      <c r="J42" s="23"/>
      <c r="K42" s="23"/>
      <c r="L42" s="25"/>
      <c r="M42" s="25"/>
      <c r="N42" s="25"/>
      <c r="O42" s="26"/>
      <c r="P42" s="23"/>
      <c r="Q42" s="17"/>
    </row>
    <row r="43" spans="1:17" s="3" customFormat="1" ht="12" x14ac:dyDescent="0.3">
      <c r="A43" s="23"/>
      <c r="B43" s="23"/>
      <c r="C43" s="23"/>
      <c r="D43" s="23"/>
      <c r="E43" s="23"/>
      <c r="F43" s="24"/>
      <c r="G43" s="23"/>
      <c r="H43" s="23"/>
      <c r="I43" s="23"/>
      <c r="J43" s="23"/>
      <c r="K43" s="23"/>
      <c r="L43" s="25"/>
      <c r="M43" s="25"/>
      <c r="N43" s="25"/>
      <c r="O43" s="26"/>
      <c r="P43" s="23"/>
      <c r="Q43" s="17"/>
    </row>
    <row r="44" spans="1:17" ht="14.4" thickBot="1" x14ac:dyDescent="0.35">
      <c r="L44" s="13"/>
    </row>
    <row r="45" spans="1:17" ht="29.4" thickBot="1" x14ac:dyDescent="0.35">
      <c r="A45" s="116" t="s">
        <v>78</v>
      </c>
      <c r="B45" s="117"/>
      <c r="C45" s="117"/>
      <c r="D45" s="117"/>
      <c r="E45" s="117"/>
      <c r="F45" s="117"/>
      <c r="G45" s="117"/>
      <c r="H45" s="118"/>
      <c r="I45" s="119"/>
      <c r="J45" s="117"/>
      <c r="K45" s="120"/>
      <c r="L45" s="55"/>
      <c r="M45" s="82"/>
      <c r="N45" s="83"/>
      <c r="O45" s="84"/>
      <c r="P45" s="85" t="s">
        <v>69</v>
      </c>
      <c r="Q45" s="86" t="s">
        <v>81</v>
      </c>
    </row>
    <row r="46" spans="1:17" ht="14.4" x14ac:dyDescent="0.3">
      <c r="A46" s="121" t="s">
        <v>94</v>
      </c>
      <c r="B46" s="122"/>
      <c r="C46" s="122"/>
      <c r="D46" s="122"/>
      <c r="E46" s="122"/>
      <c r="F46" s="122"/>
      <c r="G46" s="122"/>
      <c r="H46" s="123"/>
      <c r="I46" s="124"/>
      <c r="J46" s="122"/>
      <c r="K46" s="125"/>
      <c r="L46" s="55"/>
      <c r="M46" s="87" t="s">
        <v>86</v>
      </c>
      <c r="N46" s="88"/>
      <c r="O46" s="89"/>
      <c r="P46" s="90">
        <f>D36+P34+J31+J41+P29+P41</f>
        <v>0</v>
      </c>
      <c r="Q46" s="91">
        <f>E36+Q34+K31+K41+Q29+Q41</f>
        <v>0</v>
      </c>
    </row>
    <row r="47" spans="1:17" ht="15" thickBot="1" x14ac:dyDescent="0.35">
      <c r="A47" s="121" t="s">
        <v>79</v>
      </c>
      <c r="B47" s="122"/>
      <c r="C47" s="122"/>
      <c r="D47" s="122"/>
      <c r="E47" s="122"/>
      <c r="F47" s="122"/>
      <c r="G47" s="122"/>
      <c r="H47" s="126"/>
      <c r="I47" s="124"/>
      <c r="J47" s="122"/>
      <c r="K47" s="125"/>
      <c r="L47" s="55"/>
      <c r="M47" s="92" t="s">
        <v>87</v>
      </c>
      <c r="N47" s="93"/>
      <c r="O47" s="94"/>
      <c r="P47" s="95">
        <f>IF(G51=0,0,1)</f>
        <v>0</v>
      </c>
      <c r="Q47" s="96">
        <f>(G50*1.5)+(G51*6)</f>
        <v>0</v>
      </c>
    </row>
    <row r="48" spans="1:17" ht="15" thickBot="1" x14ac:dyDescent="0.35">
      <c r="A48" s="121" t="s">
        <v>95</v>
      </c>
      <c r="B48" s="122"/>
      <c r="C48" s="122"/>
      <c r="D48" s="122"/>
      <c r="E48" s="122"/>
      <c r="F48" s="122"/>
      <c r="G48" s="122"/>
      <c r="H48" s="123"/>
      <c r="I48" s="124"/>
      <c r="J48" s="122"/>
      <c r="K48" s="125"/>
      <c r="L48" s="53"/>
      <c r="M48" s="97" t="s">
        <v>88</v>
      </c>
      <c r="N48" s="98"/>
      <c r="O48" s="99"/>
      <c r="P48" s="100"/>
      <c r="Q48" s="101">
        <f>Q46+Q47</f>
        <v>0</v>
      </c>
    </row>
    <row r="49" spans="1:17" ht="13.95" customHeight="1" x14ac:dyDescent="0.3">
      <c r="A49" s="121" t="s">
        <v>79</v>
      </c>
      <c r="B49" s="122"/>
      <c r="C49" s="122"/>
      <c r="D49" s="122"/>
      <c r="E49" s="122"/>
      <c r="F49" s="122"/>
      <c r="G49" s="122"/>
      <c r="H49" s="126"/>
      <c r="I49" s="124"/>
      <c r="J49" s="122"/>
      <c r="K49" s="125"/>
      <c r="L49" s="55"/>
      <c r="M49" s="102"/>
      <c r="N49" s="103"/>
      <c r="O49" s="104"/>
      <c r="P49" s="105"/>
      <c r="Q49" s="106"/>
    </row>
    <row r="50" spans="1:17" ht="14.4" x14ac:dyDescent="0.3">
      <c r="A50" s="121" t="s">
        <v>82</v>
      </c>
      <c r="B50" s="127" t="s">
        <v>83</v>
      </c>
      <c r="C50" s="122"/>
      <c r="D50" s="122"/>
      <c r="E50" s="122"/>
      <c r="F50" s="122"/>
      <c r="G50" s="138"/>
      <c r="H50" s="122" t="s">
        <v>84</v>
      </c>
      <c r="I50" s="122"/>
      <c r="J50" s="122"/>
      <c r="K50" s="125"/>
      <c r="L50" s="55"/>
      <c r="M50" s="150" t="s">
        <v>93</v>
      </c>
      <c r="N50" s="151"/>
      <c r="O50" s="152"/>
      <c r="P50" s="109">
        <f>D36+P34+J31+J41+P29+P41</f>
        <v>0</v>
      </c>
      <c r="Q50" s="110">
        <f>E36+Q34+K31+K41+Q29+Q41</f>
        <v>0</v>
      </c>
    </row>
    <row r="51" spans="1:17" s="3" customFormat="1" ht="14.4" x14ac:dyDescent="0.3">
      <c r="A51" s="121"/>
      <c r="B51" s="128" t="s">
        <v>91</v>
      </c>
      <c r="C51" s="129"/>
      <c r="D51" s="122"/>
      <c r="E51" s="122"/>
      <c r="F51" s="130"/>
      <c r="G51" s="139"/>
      <c r="H51" s="129" t="s">
        <v>92</v>
      </c>
      <c r="I51" s="122"/>
      <c r="J51" s="129"/>
      <c r="K51" s="131"/>
      <c r="L51" s="56"/>
      <c r="M51" s="107" t="s">
        <v>89</v>
      </c>
      <c r="N51" s="108"/>
      <c r="O51" s="108"/>
      <c r="P51" s="109"/>
      <c r="Q51" s="110"/>
    </row>
    <row r="52" spans="1:17" ht="14.4" x14ac:dyDescent="0.3">
      <c r="A52" s="132"/>
      <c r="B52" s="129"/>
      <c r="C52" s="129"/>
      <c r="D52" s="129"/>
      <c r="E52" s="129"/>
      <c r="F52" s="129"/>
      <c r="G52" s="129"/>
      <c r="H52" s="133"/>
      <c r="I52" s="129"/>
      <c r="J52" s="122"/>
      <c r="K52" s="125"/>
      <c r="L52" s="13"/>
      <c r="M52" s="111" t="s">
        <v>90</v>
      </c>
      <c r="N52" s="112"/>
      <c r="O52" s="113"/>
      <c r="P52" s="114"/>
      <c r="Q52" s="115" t="str">
        <f>IF(P50&lt;15,"",P50*25)</f>
        <v/>
      </c>
    </row>
    <row r="53" spans="1:17" ht="16.2" thickBot="1" x14ac:dyDescent="0.35">
      <c r="A53" s="134" t="s">
        <v>80</v>
      </c>
      <c r="B53" s="135"/>
      <c r="C53" s="135"/>
      <c r="D53" s="135"/>
      <c r="E53" s="135"/>
      <c r="F53" s="135"/>
      <c r="G53" s="135"/>
      <c r="H53" s="136"/>
      <c r="I53" s="135"/>
      <c r="J53" s="135"/>
      <c r="K53" s="137"/>
      <c r="L53" s="57"/>
      <c r="M53" s="70"/>
      <c r="N53" s="71"/>
      <c r="O53" s="72"/>
      <c r="P53" s="73"/>
      <c r="Q53" s="74"/>
    </row>
    <row r="54" spans="1:17" ht="13.8" x14ac:dyDescent="0.3">
      <c r="H54" s="13"/>
      <c r="I54" s="52"/>
      <c r="J54" s="13"/>
      <c r="K54" s="13"/>
      <c r="L54" s="13"/>
      <c r="M54" s="54"/>
      <c r="N54" s="54"/>
      <c r="O54" s="58"/>
      <c r="P54" s="58"/>
      <c r="Q54" s="59"/>
    </row>
    <row r="55" spans="1:17" ht="13.8" x14ac:dyDescent="0.3">
      <c r="H55" s="14"/>
      <c r="I55" s="22"/>
      <c r="J55" s="14"/>
      <c r="K55" s="14"/>
      <c r="L55" s="14"/>
      <c r="M55" s="13" t="s">
        <v>70</v>
      </c>
      <c r="N55" s="13"/>
      <c r="O55" s="13"/>
      <c r="P55" s="52"/>
    </row>
    <row r="56" spans="1:17" ht="13.8" x14ac:dyDescent="0.3">
      <c r="H56" s="13"/>
      <c r="I56" s="52"/>
      <c r="J56" s="13"/>
      <c r="K56" s="13"/>
      <c r="L56" s="13"/>
      <c r="M56" s="14"/>
      <c r="N56" s="14"/>
      <c r="O56" s="14"/>
      <c r="P56" s="22"/>
    </row>
    <row r="57" spans="1:17" ht="51" customHeight="1" x14ac:dyDescent="0.35">
      <c r="A57" s="13"/>
      <c r="B57" s="13"/>
      <c r="C57" s="13"/>
      <c r="D57" s="13"/>
      <c r="E57" s="13"/>
      <c r="F57" s="13"/>
      <c r="G57" s="52"/>
      <c r="H57" s="13"/>
      <c r="I57" s="52"/>
      <c r="K57" s="12"/>
      <c r="L57" s="12"/>
      <c r="M57" s="13"/>
      <c r="N57" s="13"/>
      <c r="O57" s="13"/>
      <c r="P57" s="52"/>
      <c r="Q57" s="12"/>
    </row>
  </sheetData>
  <mergeCells count="90">
    <mergeCell ref="M31:N31"/>
    <mergeCell ref="G31:H31"/>
    <mergeCell ref="M32:N32"/>
    <mergeCell ref="M33:N33"/>
    <mergeCell ref="G19:H19"/>
    <mergeCell ref="G20:H20"/>
    <mergeCell ref="M22:N22"/>
    <mergeCell ref="M23:N23"/>
    <mergeCell ref="M27:N27"/>
    <mergeCell ref="M28:N28"/>
    <mergeCell ref="G23:H23"/>
    <mergeCell ref="A30:B30"/>
    <mergeCell ref="A31:B31"/>
    <mergeCell ref="A19:B19"/>
    <mergeCell ref="M19:N19"/>
    <mergeCell ref="M34:N34"/>
    <mergeCell ref="A23:B23"/>
    <mergeCell ref="A20:B20"/>
    <mergeCell ref="A29:B29"/>
    <mergeCell ref="A24:B24"/>
    <mergeCell ref="G22:H22"/>
    <mergeCell ref="G24:H24"/>
    <mergeCell ref="M20:N20"/>
    <mergeCell ref="M21:N21"/>
    <mergeCell ref="A21:B21"/>
    <mergeCell ref="A22:B22"/>
    <mergeCell ref="G30:H30"/>
    <mergeCell ref="S4:U4"/>
    <mergeCell ref="C5:G5"/>
    <mergeCell ref="A5:B5"/>
    <mergeCell ref="A14:G14"/>
    <mergeCell ref="A11:B11"/>
    <mergeCell ref="A12:B12"/>
    <mergeCell ref="A6:B6"/>
    <mergeCell ref="A7:B7"/>
    <mergeCell ref="A8:B8"/>
    <mergeCell ref="A9:B9"/>
    <mergeCell ref="A10:B10"/>
    <mergeCell ref="L14:M14"/>
    <mergeCell ref="P11:Q11"/>
    <mergeCell ref="N11:O11"/>
    <mergeCell ref="I10:Q10"/>
    <mergeCell ref="I11:K11"/>
    <mergeCell ref="C6:G6"/>
    <mergeCell ref="C7:G7"/>
    <mergeCell ref="C8:G8"/>
    <mergeCell ref="C9:G9"/>
    <mergeCell ref="C10:G10"/>
    <mergeCell ref="A1:Q1"/>
    <mergeCell ref="A2:Q2"/>
    <mergeCell ref="A4:G4"/>
    <mergeCell ref="A33:B33"/>
    <mergeCell ref="G41:H41"/>
    <mergeCell ref="A32:B32"/>
    <mergeCell ref="M40:N40"/>
    <mergeCell ref="M39:N39"/>
    <mergeCell ref="A34:B34"/>
    <mergeCell ref="A35:B35"/>
    <mergeCell ref="A36:B36"/>
    <mergeCell ref="I14:K14"/>
    <mergeCell ref="L12:M12"/>
    <mergeCell ref="N12:O12"/>
    <mergeCell ref="G18:H18"/>
    <mergeCell ref="A18:B18"/>
    <mergeCell ref="A25:B25"/>
    <mergeCell ref="A26:B26"/>
    <mergeCell ref="A27:B27"/>
    <mergeCell ref="A28:B28"/>
    <mergeCell ref="G21:H21"/>
    <mergeCell ref="M50:O50"/>
    <mergeCell ref="G40:H40"/>
    <mergeCell ref="G38:H38"/>
    <mergeCell ref="G37:H37"/>
    <mergeCell ref="L11:M11"/>
    <mergeCell ref="C11:G11"/>
    <mergeCell ref="C12:G12"/>
    <mergeCell ref="G28:H28"/>
    <mergeCell ref="G29:H29"/>
    <mergeCell ref="M24:N24"/>
    <mergeCell ref="M25:N25"/>
    <mergeCell ref="M26:N26"/>
    <mergeCell ref="G25:H25"/>
    <mergeCell ref="G26:H26"/>
    <mergeCell ref="G27:H27"/>
    <mergeCell ref="M29:N29"/>
    <mergeCell ref="A15:Q16"/>
    <mergeCell ref="M18:N18"/>
    <mergeCell ref="N14:Q14"/>
    <mergeCell ref="P12:Q12"/>
    <mergeCell ref="I12:K12"/>
  </mergeCells>
  <conditionalFormatting sqref="A9 C9">
    <cfRule type="expression" dxfId="3" priority="3">
      <formula>$C$8=""</formula>
    </cfRule>
    <cfRule type="expression" dxfId="2" priority="4">
      <formula>$C$8="NON"</formula>
    </cfRule>
  </conditionalFormatting>
  <conditionalFormatting sqref="A4:B4">
    <cfRule type="expression" dxfId="1" priority="7">
      <formula>$S$4</formula>
    </cfRule>
    <cfRule type="expression" dxfId="0" priority="8">
      <formula>NOT($S$4)</formula>
    </cfRule>
  </conditionalFormatting>
  <dataValidations count="3">
    <dataValidation type="list" allowBlank="1" showInputMessage="1" showErrorMessage="1" errorTitle="Assujettissement à la TVA" error="Veuillez renseigner si vous êtes assujetti(e) à la TVA ou non (via la liste déroulante)._x000a_Merci" sqref="C8" xr:uid="{00000000-0002-0000-0000-000000000000}">
      <formula1>"NON,OUI"</formula1>
    </dataValidation>
    <dataValidation type="custom" showInputMessage="1" showErrorMessage="1" errorTitle="Numéro TVA" error="Pour pouvoir renseigner votre numéro de TVA, veuillez sélectionner &quot;OUI&quot; dans la liste déroulante &quot;Assujettissement à la TVA&quot;._x000a_Merci" sqref="C9" xr:uid="{00000000-0002-0000-0000-000001000000}">
      <formula1>C8="OUI"</formula1>
    </dataValidation>
    <dataValidation type="custom" allowBlank="1" showInputMessage="1" showErrorMessage="1" errorTitle="Coordonnées incomplètes" error="Avant de pouvoir introduire les quantités souhaitées, veuillez renseigner toutes vos coordonnées (dans la zone située dans le coin supérieur gauche de ce document)._x000a_Merci" sqref="P32:P33 J34:J40 P19:P28 J19:J30 D19:D35 P38:P40" xr:uid="{00000000-0002-0000-0000-000002000000}">
      <formula1>$S$4</formula1>
    </dataValidation>
  </dataValidations>
  <pageMargins left="0.23622047244094491" right="0.23622047244094491" top="0.74803149606299213" bottom="0.74803149606299213" header="0.31496062992125984" footer="0.31496062992125984"/>
  <pageSetup paperSize="9" scale="71" fitToWidth="0" fitToHeight="0" orientation="portrait" r:id="rId1"/>
  <rowBreaks count="1" manualBreakCount="1">
    <brk id="57" max="17"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Bon de commande - fruitiers</vt:lpstr>
      <vt:lpstr>'Bon de commande - fruitiers'!Zone_d_impression</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Stephane</dc:creator>
  <cp:lastModifiedBy>Adeline Gillet</cp:lastModifiedBy>
  <cp:lastPrinted>2025-06-06T06:13:43Z</cp:lastPrinted>
  <dcterms:created xsi:type="dcterms:W3CDTF">2013-09-26T08:36:56Z</dcterms:created>
  <dcterms:modified xsi:type="dcterms:W3CDTF">2025-09-10T13:56:43Z</dcterms:modified>
</cp:coreProperties>
</file>